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5480" windowHeight="8190" tabRatio="675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44525"/>
</workbook>
</file>

<file path=xl/calcChain.xml><?xml version="1.0" encoding="utf-8"?>
<calcChain xmlns="http://schemas.openxmlformats.org/spreadsheetml/2006/main">
  <c r="BK23" i="8" l="1"/>
  <c r="BK24" i="8"/>
  <c r="BK57" i="8"/>
  <c r="BK8" i="8" l="1"/>
  <c r="BK11" i="8"/>
  <c r="BK25" i="8"/>
  <c r="BK26" i="8"/>
  <c r="BK32" i="8"/>
  <c r="BK35" i="8"/>
  <c r="BK36" i="8"/>
  <c r="BK37" i="8"/>
  <c r="BK38" i="8"/>
  <c r="BK39" i="8"/>
  <c r="BK40" i="8"/>
  <c r="BK41" i="8"/>
  <c r="BK42" i="8"/>
  <c r="BK43" i="8"/>
  <c r="BK44" i="8"/>
  <c r="BK45" i="8"/>
  <c r="BK51" i="8"/>
  <c r="BK52" i="8"/>
  <c r="BK72" i="8"/>
  <c r="K5" i="9" l="1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E42" i="9" l="1"/>
  <c r="F42" i="9"/>
  <c r="G42" i="9"/>
  <c r="D42" i="9"/>
  <c r="C27" i="8" l="1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I42" i="9" l="1"/>
  <c r="L42" i="9"/>
  <c r="H42" i="9"/>
  <c r="J42" i="9"/>
  <c r="BJ46" i="8"/>
  <c r="BI46" i="8"/>
  <c r="BH46" i="8"/>
  <c r="BG46" i="8"/>
  <c r="BF46" i="8"/>
  <c r="BE46" i="8"/>
  <c r="BD46" i="8"/>
  <c r="BC46" i="8"/>
  <c r="BB46" i="8"/>
  <c r="BA46" i="8"/>
  <c r="AZ46" i="8"/>
  <c r="AY46" i="8"/>
  <c r="AX46" i="8"/>
  <c r="AW46" i="8"/>
  <c r="AV46" i="8"/>
  <c r="AU46" i="8"/>
  <c r="AT46" i="8"/>
  <c r="AS46" i="8"/>
  <c r="AR46" i="8"/>
  <c r="AQ46" i="8"/>
  <c r="AP46" i="8"/>
  <c r="AO46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J53" i="8"/>
  <c r="AK53" i="8"/>
  <c r="AL53" i="8"/>
  <c r="AM53" i="8"/>
  <c r="AN53" i="8"/>
  <c r="AO53" i="8"/>
  <c r="AP53" i="8"/>
  <c r="AQ53" i="8"/>
  <c r="AR53" i="8"/>
  <c r="AS53" i="8"/>
  <c r="AT53" i="8"/>
  <c r="AU53" i="8"/>
  <c r="AV53" i="8"/>
  <c r="AW53" i="8"/>
  <c r="AX53" i="8"/>
  <c r="AY53" i="8"/>
  <c r="AZ53" i="8"/>
  <c r="BA53" i="8"/>
  <c r="BB53" i="8"/>
  <c r="BC53" i="8"/>
  <c r="BD53" i="8"/>
  <c r="BE53" i="8"/>
  <c r="BF53" i="8"/>
  <c r="BG53" i="8"/>
  <c r="BH53" i="8"/>
  <c r="BI53" i="8"/>
  <c r="BJ53" i="8"/>
  <c r="C53" i="8"/>
  <c r="BK9" i="8" l="1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7" i="8"/>
  <c r="BK18" i="8" s="1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20" i="8"/>
  <c r="BK21" i="8" s="1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33" i="8"/>
  <c r="C33" i="8"/>
  <c r="C47" i="8" s="1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N47" i="8"/>
  <c r="BK53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AE58" i="8"/>
  <c r="AF58" i="8"/>
  <c r="AG58" i="8"/>
  <c r="AH58" i="8"/>
  <c r="AI58" i="8"/>
  <c r="AJ58" i="8"/>
  <c r="AK58" i="8"/>
  <c r="AL58" i="8"/>
  <c r="AM58" i="8"/>
  <c r="AN58" i="8"/>
  <c r="AO58" i="8"/>
  <c r="AP58" i="8"/>
  <c r="AQ58" i="8"/>
  <c r="AR58" i="8"/>
  <c r="AS58" i="8"/>
  <c r="AT58" i="8"/>
  <c r="AU58" i="8"/>
  <c r="AV58" i="8"/>
  <c r="AW58" i="8"/>
  <c r="AX58" i="8"/>
  <c r="AY58" i="8"/>
  <c r="AZ58" i="8"/>
  <c r="BA58" i="8"/>
  <c r="BB58" i="8"/>
  <c r="BC58" i="8"/>
  <c r="BD58" i="8"/>
  <c r="BE58" i="8"/>
  <c r="BF58" i="8"/>
  <c r="BG58" i="8"/>
  <c r="BH58" i="8"/>
  <c r="BI58" i="8"/>
  <c r="BJ58" i="8"/>
  <c r="BK60" i="8"/>
  <c r="BK61" i="8" s="1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Z61" i="8"/>
  <c r="AA61" i="8"/>
  <c r="AB61" i="8"/>
  <c r="AC61" i="8"/>
  <c r="AD61" i="8"/>
  <c r="AE61" i="8"/>
  <c r="AF61" i="8"/>
  <c r="AG61" i="8"/>
  <c r="AH61" i="8"/>
  <c r="AI61" i="8"/>
  <c r="AJ61" i="8"/>
  <c r="AK61" i="8"/>
  <c r="AL61" i="8"/>
  <c r="AM61" i="8"/>
  <c r="AN61" i="8"/>
  <c r="AO61" i="8"/>
  <c r="AP61" i="8"/>
  <c r="AQ61" i="8"/>
  <c r="AR61" i="8"/>
  <c r="AS61" i="8"/>
  <c r="AT61" i="8"/>
  <c r="AU61" i="8"/>
  <c r="AV61" i="8"/>
  <c r="AW61" i="8"/>
  <c r="AX61" i="8"/>
  <c r="AY61" i="8"/>
  <c r="AZ61" i="8"/>
  <c r="BA61" i="8"/>
  <c r="BB61" i="8"/>
  <c r="BC61" i="8"/>
  <c r="BD61" i="8"/>
  <c r="BE61" i="8"/>
  <c r="BF61" i="8"/>
  <c r="BG61" i="8"/>
  <c r="BH61" i="8"/>
  <c r="BI61" i="8"/>
  <c r="BJ61" i="8"/>
  <c r="BK66" i="8"/>
  <c r="BK67" i="8" s="1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AA67" i="8"/>
  <c r="AB67" i="8"/>
  <c r="AC67" i="8"/>
  <c r="AD67" i="8"/>
  <c r="AE67" i="8"/>
  <c r="AF67" i="8"/>
  <c r="AG67" i="8"/>
  <c r="AH67" i="8"/>
  <c r="AI67" i="8"/>
  <c r="AJ67" i="8"/>
  <c r="AK67" i="8"/>
  <c r="AL67" i="8"/>
  <c r="AM67" i="8"/>
  <c r="AN67" i="8"/>
  <c r="AO67" i="8"/>
  <c r="AP67" i="8"/>
  <c r="AQ67" i="8"/>
  <c r="AR67" i="8"/>
  <c r="AS67" i="8"/>
  <c r="AT67" i="8"/>
  <c r="AU67" i="8"/>
  <c r="AV67" i="8"/>
  <c r="AW67" i="8"/>
  <c r="AX67" i="8"/>
  <c r="AY67" i="8"/>
  <c r="AZ67" i="8"/>
  <c r="BA67" i="8"/>
  <c r="BB67" i="8"/>
  <c r="BC67" i="8"/>
  <c r="BD67" i="8"/>
  <c r="BE67" i="8"/>
  <c r="BF67" i="8"/>
  <c r="BG67" i="8"/>
  <c r="BH67" i="8"/>
  <c r="BI67" i="8"/>
  <c r="BJ67" i="8"/>
  <c r="BK73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Z73" i="8"/>
  <c r="AA73" i="8"/>
  <c r="AB73" i="8"/>
  <c r="AC73" i="8"/>
  <c r="AD73" i="8"/>
  <c r="AE73" i="8"/>
  <c r="AF73" i="8"/>
  <c r="AG73" i="8"/>
  <c r="AH73" i="8"/>
  <c r="AI73" i="8"/>
  <c r="AJ73" i="8"/>
  <c r="AK73" i="8"/>
  <c r="AL73" i="8"/>
  <c r="AM73" i="8"/>
  <c r="AN73" i="8"/>
  <c r="AO73" i="8"/>
  <c r="AP73" i="8"/>
  <c r="AQ73" i="8"/>
  <c r="AR73" i="8"/>
  <c r="AS73" i="8"/>
  <c r="AT73" i="8"/>
  <c r="AU73" i="8"/>
  <c r="AV73" i="8"/>
  <c r="AW73" i="8"/>
  <c r="AX73" i="8"/>
  <c r="AY73" i="8"/>
  <c r="AZ73" i="8"/>
  <c r="BA73" i="8"/>
  <c r="BB73" i="8"/>
  <c r="BC73" i="8"/>
  <c r="BD73" i="8"/>
  <c r="BE73" i="8"/>
  <c r="BF73" i="8"/>
  <c r="BG73" i="8"/>
  <c r="BH73" i="8"/>
  <c r="BI73" i="8"/>
  <c r="BJ73" i="8"/>
  <c r="BH62" i="8" l="1"/>
  <c r="BD62" i="8"/>
  <c r="AZ62" i="8"/>
  <c r="AV62" i="8"/>
  <c r="AR62" i="8"/>
  <c r="AN62" i="8"/>
  <c r="AJ62" i="8"/>
  <c r="AF62" i="8"/>
  <c r="AB62" i="8"/>
  <c r="X62" i="8"/>
  <c r="T62" i="8"/>
  <c r="P62" i="8"/>
  <c r="BK46" i="8"/>
  <c r="BK47" i="8" s="1"/>
  <c r="K62" i="8"/>
  <c r="G62" i="8"/>
  <c r="C62" i="8"/>
  <c r="K42" i="9"/>
  <c r="G47" i="8"/>
  <c r="E62" i="8"/>
  <c r="BJ62" i="8"/>
  <c r="BF62" i="8"/>
  <c r="BB62" i="8"/>
  <c r="AX62" i="8"/>
  <c r="AT62" i="8"/>
  <c r="AP62" i="8"/>
  <c r="AL62" i="8"/>
  <c r="AH62" i="8"/>
  <c r="AD62" i="8"/>
  <c r="Z62" i="8"/>
  <c r="V62" i="8"/>
  <c r="R62" i="8"/>
  <c r="N62" i="8"/>
  <c r="BJ47" i="8"/>
  <c r="BH47" i="8"/>
  <c r="BF47" i="8"/>
  <c r="BD47" i="8"/>
  <c r="BB47" i="8"/>
  <c r="AZ47" i="8"/>
  <c r="AX47" i="8"/>
  <c r="AV47" i="8"/>
  <c r="AT47" i="8"/>
  <c r="AR47" i="8"/>
  <c r="AP47" i="8"/>
  <c r="AN47" i="8"/>
  <c r="AL47" i="8"/>
  <c r="AJ47" i="8"/>
  <c r="AH47" i="8"/>
  <c r="AF47" i="8"/>
  <c r="AD47" i="8"/>
  <c r="AB47" i="8"/>
  <c r="Z47" i="8"/>
  <c r="X47" i="8"/>
  <c r="V47" i="8"/>
  <c r="T47" i="8"/>
  <c r="R47" i="8"/>
  <c r="P47" i="8"/>
  <c r="L47" i="8"/>
  <c r="J47" i="8"/>
  <c r="H47" i="8"/>
  <c r="F47" i="8"/>
  <c r="R28" i="8"/>
  <c r="I62" i="8"/>
  <c r="AE28" i="8"/>
  <c r="Y28" i="8"/>
  <c r="BK58" i="8"/>
  <c r="BK62" i="8" s="1"/>
  <c r="AL28" i="8"/>
  <c r="BI47" i="8"/>
  <c r="BG47" i="8"/>
  <c r="BE47" i="8"/>
  <c r="BC47" i="8"/>
  <c r="BA47" i="8"/>
  <c r="AY47" i="8"/>
  <c r="AW47" i="8"/>
  <c r="AU47" i="8"/>
  <c r="AS47" i="8"/>
  <c r="AQ47" i="8"/>
  <c r="AO47" i="8"/>
  <c r="AM47" i="8"/>
  <c r="AK47" i="8"/>
  <c r="AI47" i="8"/>
  <c r="AG47" i="8"/>
  <c r="AE47" i="8"/>
  <c r="AC47" i="8"/>
  <c r="AA47" i="8"/>
  <c r="Y47" i="8"/>
  <c r="W47" i="8"/>
  <c r="U47" i="8"/>
  <c r="Q47" i="8"/>
  <c r="O47" i="8"/>
  <c r="M47" i="8"/>
  <c r="K47" i="8"/>
  <c r="I47" i="8"/>
  <c r="E47" i="8"/>
  <c r="BB28" i="8"/>
  <c r="BJ28" i="8"/>
  <c r="AT28" i="8"/>
  <c r="H28" i="8"/>
  <c r="BH28" i="8"/>
  <c r="BF28" i="8"/>
  <c r="BD28" i="8"/>
  <c r="AZ28" i="8"/>
  <c r="AX28" i="8"/>
  <c r="AV28" i="8"/>
  <c r="AR28" i="8"/>
  <c r="AP28" i="8"/>
  <c r="AN28" i="8"/>
  <c r="AJ28" i="8"/>
  <c r="AH28" i="8"/>
  <c r="Z28" i="8"/>
  <c r="X28" i="8"/>
  <c r="AA28" i="8"/>
  <c r="W28" i="8"/>
  <c r="T28" i="8"/>
  <c r="P28" i="8"/>
  <c r="N28" i="8"/>
  <c r="L28" i="8"/>
  <c r="F28" i="8"/>
  <c r="J62" i="8"/>
  <c r="H62" i="8"/>
  <c r="F62" i="8"/>
  <c r="D62" i="8"/>
  <c r="BI62" i="8"/>
  <c r="BG62" i="8"/>
  <c r="BE62" i="8"/>
  <c r="BC62" i="8"/>
  <c r="BA62" i="8"/>
  <c r="AY62" i="8"/>
  <c r="AW62" i="8"/>
  <c r="AU62" i="8"/>
  <c r="AS62" i="8"/>
  <c r="AQ62" i="8"/>
  <c r="AO62" i="8"/>
  <c r="AM62" i="8"/>
  <c r="AK62" i="8"/>
  <c r="AI62" i="8"/>
  <c r="AG62" i="8"/>
  <c r="AE62" i="8"/>
  <c r="AC62" i="8"/>
  <c r="AA62" i="8"/>
  <c r="Y62" i="8"/>
  <c r="W62" i="8"/>
  <c r="U62" i="8"/>
  <c r="S62" i="8"/>
  <c r="Q62" i="8"/>
  <c r="O62" i="8"/>
  <c r="M62" i="8"/>
  <c r="AF28" i="8"/>
  <c r="AD28" i="8"/>
  <c r="AB28" i="8"/>
  <c r="J28" i="8"/>
  <c r="D28" i="8"/>
  <c r="BI28" i="8"/>
  <c r="BG28" i="8"/>
  <c r="BE28" i="8"/>
  <c r="BC28" i="8"/>
  <c r="BA28" i="8"/>
  <c r="AY28" i="8"/>
  <c r="AW28" i="8"/>
  <c r="AU28" i="8"/>
  <c r="L62" i="8"/>
  <c r="AS28" i="8"/>
  <c r="AQ28" i="8"/>
  <c r="AO28" i="8"/>
  <c r="AM28" i="8"/>
  <c r="AK28" i="8"/>
  <c r="AI28" i="8"/>
  <c r="AG28" i="8"/>
  <c r="AC28" i="8"/>
  <c r="U28" i="8"/>
  <c r="S28" i="8"/>
  <c r="Q28" i="8"/>
  <c r="O28" i="8"/>
  <c r="M28" i="8"/>
  <c r="K28" i="8"/>
  <c r="G28" i="8"/>
  <c r="E28" i="8"/>
  <c r="C28" i="8"/>
  <c r="S47" i="8"/>
  <c r="D47" i="8"/>
  <c r="V28" i="8"/>
  <c r="BK27" i="8"/>
  <c r="BK15" i="8"/>
  <c r="I28" i="8"/>
  <c r="S69" i="8" l="1"/>
  <c r="R69" i="8"/>
  <c r="T69" i="8"/>
  <c r="U69" i="8"/>
  <c r="V69" i="8"/>
  <c r="G69" i="8"/>
  <c r="AW69" i="8"/>
  <c r="BA69" i="8"/>
  <c r="BE69" i="8"/>
  <c r="BI69" i="8"/>
  <c r="AD69" i="8"/>
  <c r="AH69" i="8"/>
  <c r="AX69" i="8"/>
  <c r="AB69" i="8"/>
  <c r="AF69" i="8"/>
  <c r="N69" i="8"/>
  <c r="BC69" i="8"/>
  <c r="AJ69" i="8"/>
  <c r="AV69" i="8"/>
  <c r="AZ69" i="8"/>
  <c r="AT69" i="8"/>
  <c r="BB69" i="8"/>
  <c r="F69" i="8"/>
  <c r="BF69" i="8"/>
  <c r="AG69" i="8"/>
  <c r="AK69" i="8"/>
  <c r="AO69" i="8"/>
  <c r="AS69" i="8"/>
  <c r="Z69" i="8"/>
  <c r="AP69" i="8"/>
  <c r="BJ69" i="8"/>
  <c r="AL69" i="8"/>
  <c r="I69" i="8"/>
  <c r="J69" i="8"/>
  <c r="P69" i="8"/>
  <c r="X69" i="8"/>
  <c r="AN69" i="8"/>
  <c r="AR69" i="8"/>
  <c r="BD69" i="8"/>
  <c r="BH69" i="8"/>
  <c r="E69" i="8"/>
  <c r="K69" i="8"/>
  <c r="AC69" i="8"/>
  <c r="H69" i="8"/>
  <c r="Y69" i="8"/>
  <c r="AA69" i="8"/>
  <c r="C69" i="8"/>
  <c r="M69" i="8"/>
  <c r="Q69" i="8"/>
  <c r="AY69" i="8"/>
  <c r="BG69" i="8"/>
  <c r="AE69" i="8"/>
  <c r="W69" i="8"/>
  <c r="L69" i="8"/>
  <c r="AM69" i="8"/>
  <c r="D69" i="8"/>
  <c r="O69" i="8"/>
  <c r="AI69" i="8"/>
  <c r="AQ69" i="8"/>
  <c r="AU69" i="8"/>
  <c r="BK28" i="8"/>
  <c r="BK69" i="8" l="1"/>
</calcChain>
</file>

<file path=xl/sharedStrings.xml><?xml version="1.0" encoding="utf-8"?>
<sst xmlns="http://schemas.openxmlformats.org/spreadsheetml/2006/main" count="167" uniqueCount="131">
  <si>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</si>
  <si>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</si>
  <si>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</si>
  <si>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</si>
  <si>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</si>
  <si>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</si>
  <si>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</si>
  <si>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</si>
  <si>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</si>
  <si>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</si>
  <si>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</si>
  <si>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</si>
  <si>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</si>
  <si>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</si>
  <si>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</si>
  <si>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</si>
  <si>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</si>
  <si>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</si>
  <si>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</si>
  <si>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</si>
  <si>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</si>
  <si>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</si>
  <si>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</si>
  <si>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</si>
  <si>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</si>
  <si>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</si>
  <si>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</si>
  <si>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</si>
  <si>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</si>
  <si>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</si>
  <si>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</si>
  <si>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</si>
  <si>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</si>
  <si>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</si>
  <si>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</si>
  <si>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</si>
  <si>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</si>
  <si>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</si>
  <si>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</si>
  <si>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</si>
  <si>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</si>
  <si>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</si>
  <si>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</si>
  <si>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</si>
  <si>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</si>
  <si>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</si>
  <si>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</si>
  <si>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</si>
  <si>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</si>
  <si>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</si>
  <si>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</si>
  <si>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</si>
  <si>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</si>
  <si>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</si>
  <si>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</si>
  <si>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</si>
  <si>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</si>
  <si>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</si>
  <si>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</si>
  <si>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</si>
  <si>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</si>
  <si>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</si>
  <si>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</si>
  <si>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</si>
  <si>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</si>
  <si>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</si>
  <si>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</si>
  <si>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</si>
  <si>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</si>
  <si>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</si>
  <si>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</si>
  <si>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</si>
  <si>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</si>
  <si>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</si>
  <si>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</si>
  <si>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</si>
  <si>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</si>
  <si>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</si>
  <si>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</si>
  <si>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</si>
  <si>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</si>
  <si>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</si>
  <si>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</si>
  <si>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</si>
  <si>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</si>
  <si>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</si>
  <si>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</si>
  <si>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</si>
  <si>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</si>
  <si>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</si>
  <si>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</si>
  <si>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</si>
  <si>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</si>
  <si>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</si>
  <si>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</si>
  <si>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</si>
  <si>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</si>
  <si>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</si>
  <si>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</si>
  <si>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</si>
  <si>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</si>
  <si>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</si>
  <si>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</si>
  <si>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</si>
  <si>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Short Term Bond Fund</t>
  </si>
  <si>
    <t>IDBI Ultra Short Term Fund</t>
  </si>
  <si>
    <t>IDBI Equity Advantage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</si>
  <si>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</si>
  <si>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</si>
  <si>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</si>
  <si>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</si>
  <si>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</si>
  <si>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</si>
  <si>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</si>
  <si>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Credit Risk Fund</t>
  </si>
  <si>
    <t>IDBI Equity Savings Fund</t>
  </si>
  <si>
    <t>IDBI Focused 30 Equity Fund</t>
  </si>
  <si>
    <t>IDBI Small Cap Fund</t>
  </si>
  <si>
    <t>IDBI Hybrid Equity Fund</t>
  </si>
  <si>
    <t>T30</t>
  </si>
  <si>
    <t>B30</t>
  </si>
  <si>
    <t xml:space="preserve">T30 : Top 30 cities as identified by AMFI </t>
  </si>
  <si>
    <t xml:space="preserve">B30 : Other than T30  </t>
  </si>
  <si>
    <t>IDBI Banking &amp; Financial Services Fund</t>
  </si>
  <si>
    <t>IDBI Long Term Value Fund</t>
  </si>
  <si>
    <t>IDBI Dividend Yield Fund</t>
  </si>
  <si>
    <t>IDBI Healthcare Fund</t>
  </si>
  <si>
    <t>IDBI MIDCAP Fund</t>
  </si>
  <si>
    <t>Table showing State wise /Union Territory wise contribution to AAUM of category of schemes as on 30-December-2020</t>
  </si>
  <si>
    <r>
      <t xml:space="preserve">IDBI Diversified Equity Fund / </t>
    </r>
    <r>
      <rPr>
        <b/>
        <sz val="10"/>
        <color indexed="8"/>
        <rFont val="Arial"/>
        <family val="2"/>
      </rPr>
      <t>IDBI Flexi Cap Fund</t>
    </r>
  </si>
  <si>
    <t>IDBI Mutual Fund: Net Average Assets Under Management (AAUM) as on 31-Aug-2021
(All figures in Rs.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</si>
</sst>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0" x14ac:knownFonts="1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  <font>
      <b/>
      <sz val="10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0"/>
      <name val="Arial"/>
      <family val="2"/>
      <charset val="1"/>
    </font>
    <font>
      <b/>
      <sz val="15"/>
      <name val="Trebuchet MS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118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2" fillId="0" borderId="0" xfId="0" applyFont="1" applyBorder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4" fontId="0" fillId="0" borderId="0" xfId="0" applyNumberFormat="1" applyBorder="1"/>
    <xf numFmtId="164" fontId="0" fillId="0" borderId="6" xfId="1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6" fillId="0" borderId="1" xfId="3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164" fontId="0" fillId="0" borderId="1" xfId="1" applyFont="1" applyFill="1" applyBorder="1" applyAlignment="1">
      <alignment vertical="center"/>
    </xf>
    <xf numFmtId="164" fontId="0" fillId="0" borderId="1" xfId="1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64" fontId="14" fillId="0" borderId="1" xfId="1" applyFont="1" applyBorder="1" applyAlignment="1">
      <alignment horizontal="left" vertical="center"/>
    </xf>
    <xf numFmtId="164" fontId="13" fillId="0" borderId="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4" fontId="2" fillId="0" borderId="1" xfId="1" applyFont="1" applyFill="1" applyBorder="1" applyAlignment="1">
      <alignment vertical="center"/>
    </xf>
    <xf numFmtId="164" fontId="13" fillId="0" borderId="0" xfId="0" applyNumberFormat="1" applyFont="1" applyAlignment="1">
      <alignment vertical="center"/>
    </xf>
    <xf numFmtId="164" fontId="2" fillId="0" borderId="2" xfId="0" applyNumberFormat="1" applyFont="1" applyBorder="1"/>
    <xf numFmtId="164" fontId="2" fillId="0" borderId="2" xfId="1" applyFont="1" applyBorder="1"/>
    <xf numFmtId="164" fontId="2" fillId="0" borderId="1" xfId="0" applyNumberFormat="1" applyFont="1" applyBorder="1" applyAlignment="1">
      <alignment horizontal="center"/>
    </xf>
    <xf numFmtId="164" fontId="2" fillId="0" borderId="4" xfId="0" applyNumberFormat="1" applyFont="1" applyBorder="1"/>
    <xf numFmtId="164" fontId="15" fillId="0" borderId="1" xfId="1" applyFont="1" applyFill="1" applyBorder="1"/>
    <xf numFmtId="164" fontId="15" fillId="0" borderId="4" xfId="0" applyNumberFormat="1" applyFont="1" applyBorder="1"/>
    <xf numFmtId="0" fontId="16" fillId="0" borderId="1" xfId="3" applyNumberFormat="1" applyFont="1" applyFill="1" applyBorder="1" applyAlignment="1">
      <alignment horizontal="center" wrapText="1"/>
    </xf>
    <xf numFmtId="164" fontId="15" fillId="0" borderId="2" xfId="0" applyNumberFormat="1" applyFont="1" applyBorder="1"/>
    <xf numFmtId="164" fontId="15" fillId="0" borderId="1" xfId="1" applyFont="1" applyBorder="1"/>
    <xf numFmtId="164" fontId="15" fillId="0" borderId="6" xfId="1" applyFont="1" applyFill="1" applyBorder="1"/>
    <xf numFmtId="164" fontId="15" fillId="0" borderId="2" xfId="1" applyFont="1" applyBorder="1"/>
    <xf numFmtId="164" fontId="15" fillId="0" borderId="1" xfId="0" applyNumberFormat="1" applyFont="1" applyBorder="1" applyAlignment="1">
      <alignment horizontal="center"/>
    </xf>
    <xf numFmtId="0" fontId="15" fillId="0" borderId="0" xfId="0" applyFont="1" applyBorder="1"/>
    <xf numFmtId="0" fontId="17" fillId="0" borderId="1" xfId="2" applyFont="1" applyBorder="1" applyAlignment="1">
      <alignment horizontal="left" vertical="center"/>
    </xf>
    <xf numFmtId="0" fontId="0" fillId="0" borderId="0" xfId="0" applyNumberFormat="1" applyBorder="1"/>
    <xf numFmtId="164" fontId="13" fillId="0" borderId="0" xfId="0" applyNumberFormat="1" applyFont="1" applyBorder="1" applyAlignment="1">
      <alignment vertical="center"/>
    </xf>
    <xf numFmtId="164" fontId="18" fillId="0" borderId="2" xfId="1" applyFont="1" applyBorder="1"/>
    <xf numFmtId="164" fontId="18" fillId="0" borderId="4" xfId="0" applyNumberFormat="1" applyFont="1" applyBorder="1"/>
    <xf numFmtId="4" fontId="0" fillId="0" borderId="0" xfId="0" applyNumberFormat="1"/>
    <xf numFmtId="164" fontId="19" fillId="0" borderId="2" xfId="1" applyFont="1" applyBorder="1"/>
    <xf numFmtId="4" fontId="5" fillId="0" borderId="0" xfId="3" applyNumberFormat="1" applyFont="1"/>
    <xf numFmtId="4" fontId="9" fillId="0" borderId="0" xfId="3" applyNumberFormat="1" applyFont="1"/>
    <xf numFmtId="4" fontId="8" fillId="0" borderId="0" xfId="3" applyNumberFormat="1" applyFont="1"/>
    <xf numFmtId="4" fontId="6" fillId="0" borderId="0" xfId="3" applyNumberFormat="1" applyFont="1" applyAlignment="1">
      <alignment horizontal="center"/>
    </xf>
    <xf numFmtId="4" fontId="2" fillId="0" borderId="0" xfId="0" applyNumberFormat="1" applyFont="1" applyBorder="1"/>
    <xf numFmtId="4" fontId="13" fillId="0" borderId="0" xfId="0" applyNumberFormat="1" applyFont="1" applyAlignment="1">
      <alignment vertical="center"/>
    </xf>
    <xf numFmtId="164" fontId="0" fillId="0" borderId="0" xfId="0" applyNumberFormat="1" applyFill="1" applyBorder="1"/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U93"/>
  <sheetViews>
    <sheetView showGridLines="0" tabSelected="1" zoomScaleNormal="100" workbookViewId="0">
      <pane xSplit="2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B1" sqref="B1:B5"/>
    </sheetView>
  </sheetViews>
  <sheetFormatPr defaultRowHeight="12.75" x14ac:dyDescent="0.2"/>
  <cols>
    <col min="1" max="1" width="5" style="3" customWidth="1"/>
    <col min="2" max="2" width="47.5703125" style="3" customWidth="1"/>
    <col min="3" max="43" width="15.42578125" style="3" customWidth="1"/>
    <col min="44" max="44" width="15.42578125" style="73" customWidth="1"/>
    <col min="45" max="62" width="15.42578125" style="3" customWidth="1"/>
    <col min="63" max="63" width="15.140625" style="3" customWidth="1"/>
    <col min="64" max="64" width="9.140625" style="3" customWidth="1"/>
    <col min="65" max="65" width="20" style="43" customWidth="1"/>
    <col min="66" max="16384" width="9.140625" style="3"/>
  </cols>
  <sheetData>
    <row r="1" spans="1:99" s="1" customFormat="1" ht="19.5" customHeight="1" thickBot="1" x14ac:dyDescent="0.35">
      <c r="A1" s="88" t="s">
        <v>75</v>
      </c>
      <c r="B1" s="110" t="s">
        <v>28</v>
      </c>
      <c r="C1" s="98" t="s">
        <v>130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100"/>
      <c r="BL1" s="2"/>
      <c r="BM1" s="81"/>
      <c r="BN1" s="2"/>
      <c r="BO1" s="2"/>
      <c r="BP1" s="2"/>
      <c r="BQ1" s="2"/>
      <c r="BR1" s="2"/>
      <c r="BS1" s="2"/>
      <c r="BT1" s="2"/>
      <c r="BU1" s="2"/>
      <c r="BV1" s="2"/>
    </row>
    <row r="2" spans="1:99" s="9" customFormat="1" ht="18.75" customHeight="1" thickBot="1" x14ac:dyDescent="0.4">
      <c r="A2" s="89"/>
      <c r="B2" s="111"/>
      <c r="C2" s="112" t="s">
        <v>27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4"/>
      <c r="W2" s="112" t="s">
        <v>25</v>
      </c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4"/>
      <c r="AQ2" s="112" t="s">
        <v>26</v>
      </c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4"/>
      <c r="BK2" s="104" t="s">
        <v>23</v>
      </c>
      <c r="BL2" s="8"/>
      <c r="BM2" s="82"/>
      <c r="BN2" s="8"/>
      <c r="BO2" s="8"/>
      <c r="BP2" s="8"/>
      <c r="BQ2" s="8"/>
      <c r="BR2" s="8"/>
      <c r="BS2" s="8"/>
      <c r="BT2" s="8"/>
      <c r="BU2" s="8"/>
      <c r="BV2" s="8"/>
    </row>
    <row r="3" spans="1:99" s="11" customFormat="1" ht="18.75" thickBot="1" x14ac:dyDescent="0.4">
      <c r="A3" s="89"/>
      <c r="B3" s="111"/>
      <c r="C3" s="101" t="s">
        <v>119</v>
      </c>
      <c r="D3" s="102"/>
      <c r="E3" s="102"/>
      <c r="F3" s="102"/>
      <c r="G3" s="102"/>
      <c r="H3" s="102"/>
      <c r="I3" s="102"/>
      <c r="J3" s="102"/>
      <c r="K3" s="102"/>
      <c r="L3" s="103"/>
      <c r="M3" s="101" t="s">
        <v>120</v>
      </c>
      <c r="N3" s="102"/>
      <c r="O3" s="102"/>
      <c r="P3" s="102"/>
      <c r="Q3" s="102"/>
      <c r="R3" s="102"/>
      <c r="S3" s="102"/>
      <c r="T3" s="102"/>
      <c r="U3" s="102"/>
      <c r="V3" s="103"/>
      <c r="W3" s="101" t="s">
        <v>119</v>
      </c>
      <c r="X3" s="102"/>
      <c r="Y3" s="102"/>
      <c r="Z3" s="102"/>
      <c r="AA3" s="102"/>
      <c r="AB3" s="102"/>
      <c r="AC3" s="102"/>
      <c r="AD3" s="102"/>
      <c r="AE3" s="102"/>
      <c r="AF3" s="103"/>
      <c r="AG3" s="101" t="s">
        <v>120</v>
      </c>
      <c r="AH3" s="102"/>
      <c r="AI3" s="102"/>
      <c r="AJ3" s="102"/>
      <c r="AK3" s="102"/>
      <c r="AL3" s="102"/>
      <c r="AM3" s="102"/>
      <c r="AN3" s="102"/>
      <c r="AO3" s="102"/>
      <c r="AP3" s="103"/>
      <c r="AQ3" s="101" t="s">
        <v>119</v>
      </c>
      <c r="AR3" s="102"/>
      <c r="AS3" s="102"/>
      <c r="AT3" s="102"/>
      <c r="AU3" s="102"/>
      <c r="AV3" s="102"/>
      <c r="AW3" s="102"/>
      <c r="AX3" s="102"/>
      <c r="AY3" s="102"/>
      <c r="AZ3" s="103"/>
      <c r="BA3" s="101" t="s">
        <v>120</v>
      </c>
      <c r="BB3" s="102"/>
      <c r="BC3" s="102"/>
      <c r="BD3" s="102"/>
      <c r="BE3" s="102"/>
      <c r="BF3" s="102"/>
      <c r="BG3" s="102"/>
      <c r="BH3" s="102"/>
      <c r="BI3" s="102"/>
      <c r="BJ3" s="103"/>
      <c r="BK3" s="105"/>
      <c r="BL3" s="10"/>
      <c r="BM3" s="83"/>
      <c r="BN3" s="10"/>
      <c r="BO3" s="10"/>
      <c r="BP3" s="10"/>
      <c r="BQ3" s="10"/>
      <c r="BR3" s="10"/>
      <c r="BS3" s="10"/>
      <c r="BT3" s="10"/>
      <c r="BU3" s="10"/>
      <c r="BV3" s="10"/>
    </row>
    <row r="4" spans="1:99" s="11" customFormat="1" ht="18" x14ac:dyDescent="0.35">
      <c r="A4" s="89"/>
      <c r="B4" s="111"/>
      <c r="C4" s="107" t="s">
        <v>34</v>
      </c>
      <c r="D4" s="108"/>
      <c r="E4" s="108"/>
      <c r="F4" s="108"/>
      <c r="G4" s="109"/>
      <c r="H4" s="107" t="s">
        <v>35</v>
      </c>
      <c r="I4" s="108"/>
      <c r="J4" s="108"/>
      <c r="K4" s="108"/>
      <c r="L4" s="109"/>
      <c r="M4" s="107" t="s">
        <v>34</v>
      </c>
      <c r="N4" s="108"/>
      <c r="O4" s="108"/>
      <c r="P4" s="108"/>
      <c r="Q4" s="109"/>
      <c r="R4" s="107" t="s">
        <v>35</v>
      </c>
      <c r="S4" s="108"/>
      <c r="T4" s="108"/>
      <c r="U4" s="108"/>
      <c r="V4" s="109"/>
      <c r="W4" s="107" t="s">
        <v>34</v>
      </c>
      <c r="X4" s="108"/>
      <c r="Y4" s="108"/>
      <c r="Z4" s="108"/>
      <c r="AA4" s="109"/>
      <c r="AB4" s="107" t="s">
        <v>35</v>
      </c>
      <c r="AC4" s="108"/>
      <c r="AD4" s="108"/>
      <c r="AE4" s="108"/>
      <c r="AF4" s="109"/>
      <c r="AG4" s="107" t="s">
        <v>34</v>
      </c>
      <c r="AH4" s="108"/>
      <c r="AI4" s="108"/>
      <c r="AJ4" s="108"/>
      <c r="AK4" s="109"/>
      <c r="AL4" s="107" t="s">
        <v>35</v>
      </c>
      <c r="AM4" s="108"/>
      <c r="AN4" s="108"/>
      <c r="AO4" s="108"/>
      <c r="AP4" s="109"/>
      <c r="AQ4" s="107" t="s">
        <v>34</v>
      </c>
      <c r="AR4" s="108"/>
      <c r="AS4" s="108"/>
      <c r="AT4" s="108"/>
      <c r="AU4" s="109"/>
      <c r="AV4" s="107" t="s">
        <v>35</v>
      </c>
      <c r="AW4" s="108"/>
      <c r="AX4" s="108"/>
      <c r="AY4" s="108"/>
      <c r="AZ4" s="109"/>
      <c r="BA4" s="107" t="s">
        <v>34</v>
      </c>
      <c r="BB4" s="108"/>
      <c r="BC4" s="108"/>
      <c r="BD4" s="108"/>
      <c r="BE4" s="109"/>
      <c r="BF4" s="107" t="s">
        <v>35</v>
      </c>
      <c r="BG4" s="108"/>
      <c r="BH4" s="108"/>
      <c r="BI4" s="108"/>
      <c r="BJ4" s="109"/>
      <c r="BK4" s="105"/>
      <c r="BL4" s="10"/>
      <c r="BM4" s="83"/>
      <c r="BN4" s="10"/>
      <c r="BO4" s="10"/>
      <c r="BP4" s="10"/>
      <c r="BQ4" s="10"/>
      <c r="BR4" s="10"/>
      <c r="BS4" s="10"/>
      <c r="BT4" s="10"/>
      <c r="BU4" s="10"/>
      <c r="BV4" s="10"/>
    </row>
    <row r="5" spans="1:99" s="7" customFormat="1" ht="15" customHeight="1" x14ac:dyDescent="0.35">
      <c r="A5" s="89"/>
      <c r="B5" s="111"/>
      <c r="C5" s="13">
        <v>1</v>
      </c>
      <c r="D5" s="12">
        <v>2</v>
      </c>
      <c r="E5" s="12">
        <v>3</v>
      </c>
      <c r="F5" s="12">
        <v>4</v>
      </c>
      <c r="G5" s="14">
        <v>5</v>
      </c>
      <c r="H5" s="13">
        <v>1</v>
      </c>
      <c r="I5" s="12">
        <v>2</v>
      </c>
      <c r="J5" s="12">
        <v>3</v>
      </c>
      <c r="K5" s="12">
        <v>4</v>
      </c>
      <c r="L5" s="14">
        <v>5</v>
      </c>
      <c r="M5" s="13">
        <v>1</v>
      </c>
      <c r="N5" s="12">
        <v>2</v>
      </c>
      <c r="O5" s="12">
        <v>3</v>
      </c>
      <c r="P5" s="12">
        <v>4</v>
      </c>
      <c r="Q5" s="14">
        <v>5</v>
      </c>
      <c r="R5" s="13">
        <v>1</v>
      </c>
      <c r="S5" s="12">
        <v>2</v>
      </c>
      <c r="T5" s="12">
        <v>3</v>
      </c>
      <c r="U5" s="12">
        <v>4</v>
      </c>
      <c r="V5" s="14">
        <v>5</v>
      </c>
      <c r="W5" s="13">
        <v>1</v>
      </c>
      <c r="X5" s="12">
        <v>2</v>
      </c>
      <c r="Y5" s="12">
        <v>3</v>
      </c>
      <c r="Z5" s="12">
        <v>4</v>
      </c>
      <c r="AA5" s="14">
        <v>5</v>
      </c>
      <c r="AB5" s="13">
        <v>1</v>
      </c>
      <c r="AC5" s="12">
        <v>2</v>
      </c>
      <c r="AD5" s="12">
        <v>3</v>
      </c>
      <c r="AE5" s="12">
        <v>4</v>
      </c>
      <c r="AF5" s="14">
        <v>5</v>
      </c>
      <c r="AG5" s="13">
        <v>1</v>
      </c>
      <c r="AH5" s="12">
        <v>2</v>
      </c>
      <c r="AI5" s="12">
        <v>3</v>
      </c>
      <c r="AJ5" s="12">
        <v>4</v>
      </c>
      <c r="AK5" s="14">
        <v>5</v>
      </c>
      <c r="AL5" s="13">
        <v>1</v>
      </c>
      <c r="AM5" s="12">
        <v>2</v>
      </c>
      <c r="AN5" s="12">
        <v>3</v>
      </c>
      <c r="AO5" s="12">
        <v>4</v>
      </c>
      <c r="AP5" s="14">
        <v>5</v>
      </c>
      <c r="AQ5" s="13">
        <v>1</v>
      </c>
      <c r="AR5" s="67">
        <v>2</v>
      </c>
      <c r="AS5" s="12">
        <v>3</v>
      </c>
      <c r="AT5" s="12">
        <v>4</v>
      </c>
      <c r="AU5" s="14">
        <v>5</v>
      </c>
      <c r="AV5" s="13">
        <v>1</v>
      </c>
      <c r="AW5" s="12">
        <v>2</v>
      </c>
      <c r="AX5" s="12">
        <v>3</v>
      </c>
      <c r="AY5" s="12">
        <v>4</v>
      </c>
      <c r="AZ5" s="14">
        <v>5</v>
      </c>
      <c r="BA5" s="13">
        <v>1</v>
      </c>
      <c r="BB5" s="12">
        <v>2</v>
      </c>
      <c r="BC5" s="12">
        <v>3</v>
      </c>
      <c r="BD5" s="12">
        <v>4</v>
      </c>
      <c r="BE5" s="14">
        <v>5</v>
      </c>
      <c r="BF5" s="13">
        <v>1</v>
      </c>
      <c r="BG5" s="12">
        <v>2</v>
      </c>
      <c r="BH5" s="12">
        <v>3</v>
      </c>
      <c r="BI5" s="12">
        <v>4</v>
      </c>
      <c r="BJ5" s="14">
        <v>5</v>
      </c>
      <c r="BK5" s="106"/>
      <c r="BL5" s="5"/>
      <c r="BM5" s="84"/>
      <c r="BN5" s="5"/>
      <c r="BO5" s="5"/>
      <c r="BP5" s="5"/>
      <c r="BQ5" s="5"/>
      <c r="BR5" s="5"/>
      <c r="BS5" s="5"/>
      <c r="BT5" s="5"/>
      <c r="BU5" s="5"/>
      <c r="BV5" s="5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</row>
    <row r="6" spans="1:99" x14ac:dyDescent="0.2">
      <c r="A6" s="15" t="s">
        <v>0</v>
      </c>
      <c r="B6" s="18" t="s">
        <v>6</v>
      </c>
      <c r="C6" s="93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4"/>
    </row>
    <row r="7" spans="1:99" x14ac:dyDescent="0.2">
      <c r="A7" s="15" t="s">
        <v>76</v>
      </c>
      <c r="B7" s="18" t="s">
        <v>12</v>
      </c>
      <c r="C7" s="93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4"/>
    </row>
    <row r="8" spans="1:99" x14ac:dyDescent="0.2">
      <c r="A8" s="15"/>
      <c r="B8" s="28" t="s">
        <v>101</v>
      </c>
      <c r="C8" s="34">
        <v>0</v>
      </c>
      <c r="D8" s="34">
        <v>109.73702725248351</v>
      </c>
      <c r="E8" s="34">
        <v>0</v>
      </c>
      <c r="F8" s="34">
        <v>0</v>
      </c>
      <c r="G8" s="34">
        <v>0</v>
      </c>
      <c r="H8" s="34">
        <v>7.0673737540767032</v>
      </c>
      <c r="I8" s="34">
        <v>211.37411563773898</v>
      </c>
      <c r="J8" s="34">
        <v>51.551301743644501</v>
      </c>
      <c r="K8" s="34">
        <v>0</v>
      </c>
      <c r="L8" s="34">
        <v>72.6013497249224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4.5278067335015395</v>
      </c>
      <c r="S8" s="34">
        <v>1.7812136343541998</v>
      </c>
      <c r="T8" s="34">
        <v>100.5513197308058</v>
      </c>
      <c r="U8" s="34">
        <v>0</v>
      </c>
      <c r="V8" s="34">
        <v>8.9736319439620953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4">
        <v>2.5876753648571973</v>
      </c>
      <c r="AC8" s="34">
        <v>150.4868781873175</v>
      </c>
      <c r="AD8" s="34">
        <v>12.721874423934999</v>
      </c>
      <c r="AE8" s="34">
        <v>0</v>
      </c>
      <c r="AF8" s="34">
        <v>48.052196362919602</v>
      </c>
      <c r="AG8" s="34">
        <v>0</v>
      </c>
      <c r="AH8" s="34">
        <v>0</v>
      </c>
      <c r="AI8" s="34">
        <v>0</v>
      </c>
      <c r="AJ8" s="34">
        <v>0</v>
      </c>
      <c r="AK8" s="34">
        <v>0</v>
      </c>
      <c r="AL8" s="34">
        <v>2.398620470080099</v>
      </c>
      <c r="AM8" s="34">
        <v>51.649374686611189</v>
      </c>
      <c r="AN8" s="34">
        <v>88.218403641611317</v>
      </c>
      <c r="AO8" s="34">
        <v>0</v>
      </c>
      <c r="AP8" s="34">
        <v>27.279880099536918</v>
      </c>
      <c r="AQ8" s="34">
        <v>0</v>
      </c>
      <c r="AR8" s="65">
        <v>0</v>
      </c>
      <c r="AS8" s="34">
        <v>0</v>
      </c>
      <c r="AT8" s="34">
        <v>0</v>
      </c>
      <c r="AU8" s="34">
        <v>0</v>
      </c>
      <c r="AV8" s="34">
        <v>8.1575253853836998</v>
      </c>
      <c r="AW8" s="34">
        <v>11.995858144352498</v>
      </c>
      <c r="AX8" s="34">
        <v>0.46005949480640002</v>
      </c>
      <c r="AY8" s="34">
        <v>0</v>
      </c>
      <c r="AZ8" s="34">
        <v>28.362435340958299</v>
      </c>
      <c r="BA8" s="34">
        <v>0</v>
      </c>
      <c r="BB8" s="34">
        <v>0</v>
      </c>
      <c r="BC8" s="34">
        <v>0</v>
      </c>
      <c r="BD8" s="34">
        <v>0</v>
      </c>
      <c r="BE8" s="34">
        <v>0</v>
      </c>
      <c r="BF8" s="34">
        <v>2.199851864467</v>
      </c>
      <c r="BG8" s="34">
        <v>0.17492193448320004</v>
      </c>
      <c r="BH8" s="34">
        <v>1.3286555111289</v>
      </c>
      <c r="BI8" s="34">
        <v>0</v>
      </c>
      <c r="BJ8" s="34">
        <v>3.3887515076419001</v>
      </c>
      <c r="BK8" s="35">
        <f>SUM(C8:BJ8)</f>
        <v>1007.6281025755806</v>
      </c>
      <c r="BL8" s="79"/>
    </row>
    <row r="9" spans="1:99" x14ac:dyDescent="0.2">
      <c r="A9" s="15"/>
      <c r="B9" s="20" t="s">
        <v>85</v>
      </c>
      <c r="C9" s="32">
        <f t="shared" ref="C9:BJ9" si="0">SUM(C8)</f>
        <v>0</v>
      </c>
      <c r="D9" s="61">
        <f t="shared" si="0"/>
        <v>109.73702725248351</v>
      </c>
      <c r="E9" s="32">
        <f t="shared" si="0"/>
        <v>0</v>
      </c>
      <c r="F9" s="32">
        <f t="shared" si="0"/>
        <v>0</v>
      </c>
      <c r="G9" s="32">
        <f t="shared" si="0"/>
        <v>0</v>
      </c>
      <c r="H9" s="61">
        <f t="shared" si="0"/>
        <v>7.0673737540767032</v>
      </c>
      <c r="I9" s="61">
        <f t="shared" si="0"/>
        <v>211.37411563773898</v>
      </c>
      <c r="J9" s="61">
        <f t="shared" si="0"/>
        <v>51.551301743644501</v>
      </c>
      <c r="K9" s="61">
        <f t="shared" si="0"/>
        <v>0</v>
      </c>
      <c r="L9" s="61">
        <f t="shared" si="0"/>
        <v>72.6013497249224</v>
      </c>
      <c r="M9" s="32">
        <f t="shared" si="0"/>
        <v>0</v>
      </c>
      <c r="N9" s="32">
        <f t="shared" si="0"/>
        <v>0</v>
      </c>
      <c r="O9" s="32">
        <f t="shared" si="0"/>
        <v>0</v>
      </c>
      <c r="P9" s="32">
        <f t="shared" si="0"/>
        <v>0</v>
      </c>
      <c r="Q9" s="32">
        <f t="shared" si="0"/>
        <v>0</v>
      </c>
      <c r="R9" s="61">
        <f t="shared" si="0"/>
        <v>4.5278067335015395</v>
      </c>
      <c r="S9" s="61">
        <f t="shared" si="0"/>
        <v>1.7812136343541998</v>
      </c>
      <c r="T9" s="61">
        <f t="shared" si="0"/>
        <v>100.5513197308058</v>
      </c>
      <c r="U9" s="61">
        <f t="shared" si="0"/>
        <v>0</v>
      </c>
      <c r="V9" s="61">
        <f t="shared" si="0"/>
        <v>8.9736319439620953</v>
      </c>
      <c r="W9" s="32">
        <f t="shared" si="0"/>
        <v>0</v>
      </c>
      <c r="X9" s="61">
        <f t="shared" si="0"/>
        <v>0</v>
      </c>
      <c r="Y9" s="32">
        <f t="shared" si="0"/>
        <v>0</v>
      </c>
      <c r="Z9" s="32">
        <f t="shared" si="0"/>
        <v>0</v>
      </c>
      <c r="AA9" s="32">
        <f t="shared" si="0"/>
        <v>0</v>
      </c>
      <c r="AB9" s="61">
        <f t="shared" si="0"/>
        <v>2.5876753648571973</v>
      </c>
      <c r="AC9" s="61">
        <f t="shared" si="0"/>
        <v>150.4868781873175</v>
      </c>
      <c r="AD9" s="61">
        <f t="shared" si="0"/>
        <v>12.721874423934999</v>
      </c>
      <c r="AE9" s="61">
        <f t="shared" si="0"/>
        <v>0</v>
      </c>
      <c r="AF9" s="61">
        <f t="shared" si="0"/>
        <v>48.052196362919602</v>
      </c>
      <c r="AG9" s="32">
        <f t="shared" si="0"/>
        <v>0</v>
      </c>
      <c r="AH9" s="32">
        <f t="shared" si="0"/>
        <v>0</v>
      </c>
      <c r="AI9" s="32">
        <f t="shared" si="0"/>
        <v>0</v>
      </c>
      <c r="AJ9" s="32">
        <f t="shared" si="0"/>
        <v>0</v>
      </c>
      <c r="AK9" s="32">
        <f t="shared" si="0"/>
        <v>0</v>
      </c>
      <c r="AL9" s="61">
        <f t="shared" si="0"/>
        <v>2.398620470080099</v>
      </c>
      <c r="AM9" s="61">
        <f t="shared" si="0"/>
        <v>51.649374686611189</v>
      </c>
      <c r="AN9" s="61">
        <f t="shared" si="0"/>
        <v>88.218403641611317</v>
      </c>
      <c r="AO9" s="61">
        <f t="shared" si="0"/>
        <v>0</v>
      </c>
      <c r="AP9" s="61">
        <f t="shared" si="0"/>
        <v>27.279880099536918</v>
      </c>
      <c r="AQ9" s="32">
        <f t="shared" si="0"/>
        <v>0</v>
      </c>
      <c r="AR9" s="68">
        <f t="shared" si="0"/>
        <v>0</v>
      </c>
      <c r="AS9" s="32">
        <f t="shared" si="0"/>
        <v>0</v>
      </c>
      <c r="AT9" s="32">
        <f t="shared" si="0"/>
        <v>0</v>
      </c>
      <c r="AU9" s="32">
        <f t="shared" si="0"/>
        <v>0</v>
      </c>
      <c r="AV9" s="61">
        <f>(SUM(AV8))</f>
        <v>8.1575253853836998</v>
      </c>
      <c r="AW9" s="61">
        <f>(SUM(AW8))</f>
        <v>11.995858144352498</v>
      </c>
      <c r="AX9" s="61">
        <f t="shared" si="0"/>
        <v>0.46005949480640002</v>
      </c>
      <c r="AY9" s="61">
        <f t="shared" si="0"/>
        <v>0</v>
      </c>
      <c r="AZ9" s="61">
        <f t="shared" si="0"/>
        <v>28.362435340958299</v>
      </c>
      <c r="BA9" s="32">
        <f t="shared" si="0"/>
        <v>0</v>
      </c>
      <c r="BB9" s="32">
        <f t="shared" si="0"/>
        <v>0</v>
      </c>
      <c r="BC9" s="32">
        <f t="shared" si="0"/>
        <v>0</v>
      </c>
      <c r="BD9" s="32">
        <f t="shared" si="0"/>
        <v>0</v>
      </c>
      <c r="BE9" s="32">
        <f t="shared" si="0"/>
        <v>0</v>
      </c>
      <c r="BF9" s="61">
        <f t="shared" si="0"/>
        <v>2.199851864467</v>
      </c>
      <c r="BG9" s="61">
        <f t="shared" si="0"/>
        <v>0.17492193448320004</v>
      </c>
      <c r="BH9" s="61">
        <f t="shared" si="0"/>
        <v>1.3286555111289</v>
      </c>
      <c r="BI9" s="61">
        <f t="shared" si="0"/>
        <v>0</v>
      </c>
      <c r="BJ9" s="61">
        <f t="shared" si="0"/>
        <v>3.3887515076419001</v>
      </c>
      <c r="BK9" s="62">
        <f>SUM(BK8)</f>
        <v>1007.6281025755806</v>
      </c>
    </row>
    <row r="10" spans="1:99" x14ac:dyDescent="0.2">
      <c r="A10" s="15" t="s">
        <v>77</v>
      </c>
      <c r="B10" s="19" t="s">
        <v>3</v>
      </c>
      <c r="C10" s="93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4"/>
    </row>
    <row r="11" spans="1:99" x14ac:dyDescent="0.2">
      <c r="A11" s="15"/>
      <c r="B11" s="28" t="s">
        <v>102</v>
      </c>
      <c r="C11" s="34">
        <v>0</v>
      </c>
      <c r="D11" s="34">
        <v>4.2204624014837995</v>
      </c>
      <c r="E11" s="34">
        <v>0</v>
      </c>
      <c r="F11" s="34">
        <v>0</v>
      </c>
      <c r="G11" s="34">
        <v>0</v>
      </c>
      <c r="H11" s="34">
        <v>0.20649678467570004</v>
      </c>
      <c r="I11" s="34">
        <v>5.8654252902999998E-2</v>
      </c>
      <c r="J11" s="34">
        <v>0.33961066074189999</v>
      </c>
      <c r="K11" s="34">
        <v>0</v>
      </c>
      <c r="L11" s="34">
        <v>4.5769313635160005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0.15050159503080002</v>
      </c>
      <c r="S11" s="34">
        <v>2.3875524838000003E-3</v>
      </c>
      <c r="T11" s="34">
        <v>0.25047013661290002</v>
      </c>
      <c r="U11" s="34">
        <v>0</v>
      </c>
      <c r="V11" s="34">
        <v>0.25350172950607192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0.70373666351149944</v>
      </c>
      <c r="AC11" s="34">
        <v>0.16230552748380001</v>
      </c>
      <c r="AD11" s="34">
        <v>0</v>
      </c>
      <c r="AE11" s="34">
        <v>0</v>
      </c>
      <c r="AF11" s="34">
        <v>4.1082283396759998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34">
        <v>0.67051817528430013</v>
      </c>
      <c r="AM11" s="34">
        <v>0.1507292078387</v>
      </c>
      <c r="AN11" s="34">
        <v>0</v>
      </c>
      <c r="AO11" s="34">
        <v>0</v>
      </c>
      <c r="AP11" s="34">
        <v>0.71415398970900001</v>
      </c>
      <c r="AQ11" s="34">
        <v>0</v>
      </c>
      <c r="AR11" s="65">
        <v>0</v>
      </c>
      <c r="AS11" s="34">
        <v>0</v>
      </c>
      <c r="AT11" s="34">
        <v>0</v>
      </c>
      <c r="AU11" s="34">
        <v>0</v>
      </c>
      <c r="AV11" s="34">
        <v>0.60120679954540002</v>
      </c>
      <c r="AW11" s="34">
        <v>0.28073863706430002</v>
      </c>
      <c r="AX11" s="34">
        <v>0</v>
      </c>
      <c r="AY11" s="34">
        <v>0</v>
      </c>
      <c r="AZ11" s="34">
        <v>0.94389198119270001</v>
      </c>
      <c r="BA11" s="34">
        <v>0</v>
      </c>
      <c r="BB11" s="34">
        <v>0</v>
      </c>
      <c r="BC11" s="34">
        <v>0</v>
      </c>
      <c r="BD11" s="34">
        <v>0</v>
      </c>
      <c r="BE11" s="34">
        <v>0</v>
      </c>
      <c r="BF11" s="34">
        <v>0.14920143767610003</v>
      </c>
      <c r="BG11" s="34">
        <v>8.6527657418999995E-3</v>
      </c>
      <c r="BH11" s="34">
        <v>0</v>
      </c>
      <c r="BI11" s="34">
        <v>0</v>
      </c>
      <c r="BJ11" s="34">
        <v>0.14696236241909999</v>
      </c>
      <c r="BK11" s="35">
        <f>SUM(C11:BJ11)</f>
        <v>18.699342364096768</v>
      </c>
      <c r="BL11" s="43"/>
    </row>
    <row r="12" spans="1:99" x14ac:dyDescent="0.2">
      <c r="A12" s="15"/>
      <c r="B12" s="20" t="s">
        <v>86</v>
      </c>
      <c r="C12" s="32">
        <f t="shared" ref="C12:BJ12" si="1">SUM(C11)</f>
        <v>0</v>
      </c>
      <c r="D12" s="61">
        <f t="shared" si="1"/>
        <v>4.2204624014837995</v>
      </c>
      <c r="E12" s="32">
        <f t="shared" si="1"/>
        <v>0</v>
      </c>
      <c r="F12" s="32">
        <f t="shared" si="1"/>
        <v>0</v>
      </c>
      <c r="G12" s="32">
        <f t="shared" si="1"/>
        <v>0</v>
      </c>
      <c r="H12" s="61">
        <f t="shared" si="1"/>
        <v>0.20649678467570004</v>
      </c>
      <c r="I12" s="61">
        <f t="shared" si="1"/>
        <v>5.8654252902999998E-2</v>
      </c>
      <c r="J12" s="61">
        <f t="shared" si="1"/>
        <v>0.33961066074189999</v>
      </c>
      <c r="K12" s="61">
        <f t="shared" si="1"/>
        <v>0</v>
      </c>
      <c r="L12" s="61">
        <f t="shared" si="1"/>
        <v>4.5769313635160005</v>
      </c>
      <c r="M12" s="32">
        <f t="shared" si="1"/>
        <v>0</v>
      </c>
      <c r="N12" s="32">
        <f t="shared" si="1"/>
        <v>0</v>
      </c>
      <c r="O12" s="32">
        <f t="shared" si="1"/>
        <v>0</v>
      </c>
      <c r="P12" s="32">
        <f t="shared" si="1"/>
        <v>0</v>
      </c>
      <c r="Q12" s="32">
        <f t="shared" si="1"/>
        <v>0</v>
      </c>
      <c r="R12" s="61">
        <f t="shared" si="1"/>
        <v>0.15050159503080002</v>
      </c>
      <c r="S12" s="61">
        <f t="shared" si="1"/>
        <v>2.3875524838000003E-3</v>
      </c>
      <c r="T12" s="61">
        <f t="shared" si="1"/>
        <v>0.25047013661290002</v>
      </c>
      <c r="U12" s="61">
        <f t="shared" si="1"/>
        <v>0</v>
      </c>
      <c r="V12" s="61">
        <f t="shared" si="1"/>
        <v>0.25350172950607192</v>
      </c>
      <c r="W12" s="32">
        <f t="shared" si="1"/>
        <v>0</v>
      </c>
      <c r="X12" s="61">
        <f t="shared" si="1"/>
        <v>0</v>
      </c>
      <c r="Y12" s="32">
        <f t="shared" si="1"/>
        <v>0</v>
      </c>
      <c r="Z12" s="32">
        <f t="shared" si="1"/>
        <v>0</v>
      </c>
      <c r="AA12" s="32">
        <f t="shared" si="1"/>
        <v>0</v>
      </c>
      <c r="AB12" s="61">
        <f t="shared" si="1"/>
        <v>0.70373666351149944</v>
      </c>
      <c r="AC12" s="61">
        <f t="shared" si="1"/>
        <v>0.16230552748380001</v>
      </c>
      <c r="AD12" s="61">
        <f t="shared" si="1"/>
        <v>0</v>
      </c>
      <c r="AE12" s="61">
        <f t="shared" si="1"/>
        <v>0</v>
      </c>
      <c r="AF12" s="61">
        <f t="shared" si="1"/>
        <v>4.1082283396759998</v>
      </c>
      <c r="AG12" s="32">
        <f t="shared" si="1"/>
        <v>0</v>
      </c>
      <c r="AH12" s="32">
        <f t="shared" si="1"/>
        <v>0</v>
      </c>
      <c r="AI12" s="32">
        <f t="shared" si="1"/>
        <v>0</v>
      </c>
      <c r="AJ12" s="32">
        <f t="shared" si="1"/>
        <v>0</v>
      </c>
      <c r="AK12" s="32">
        <f t="shared" si="1"/>
        <v>0</v>
      </c>
      <c r="AL12" s="61">
        <f t="shared" si="1"/>
        <v>0.67051817528430013</v>
      </c>
      <c r="AM12" s="61">
        <f t="shared" si="1"/>
        <v>0.1507292078387</v>
      </c>
      <c r="AN12" s="61">
        <f t="shared" si="1"/>
        <v>0</v>
      </c>
      <c r="AO12" s="61">
        <f t="shared" si="1"/>
        <v>0</v>
      </c>
      <c r="AP12" s="61">
        <f t="shared" si="1"/>
        <v>0.71415398970900001</v>
      </c>
      <c r="AQ12" s="32">
        <f t="shared" si="1"/>
        <v>0</v>
      </c>
      <c r="AR12" s="68">
        <f t="shared" si="1"/>
        <v>0</v>
      </c>
      <c r="AS12" s="32">
        <f t="shared" si="1"/>
        <v>0</v>
      </c>
      <c r="AT12" s="32">
        <f t="shared" si="1"/>
        <v>0</v>
      </c>
      <c r="AU12" s="32">
        <f t="shared" si="1"/>
        <v>0</v>
      </c>
      <c r="AV12" s="61">
        <f>(SUM(AV11))</f>
        <v>0.60120679954540002</v>
      </c>
      <c r="AW12" s="61">
        <f>(SUM(AW11))</f>
        <v>0.28073863706430002</v>
      </c>
      <c r="AX12" s="61">
        <f t="shared" si="1"/>
        <v>0</v>
      </c>
      <c r="AY12" s="61">
        <f t="shared" si="1"/>
        <v>0</v>
      </c>
      <c r="AZ12" s="61">
        <f t="shared" si="1"/>
        <v>0.94389198119270001</v>
      </c>
      <c r="BA12" s="32">
        <f t="shared" si="1"/>
        <v>0</v>
      </c>
      <c r="BB12" s="32">
        <f t="shared" si="1"/>
        <v>0</v>
      </c>
      <c r="BC12" s="32">
        <f t="shared" si="1"/>
        <v>0</v>
      </c>
      <c r="BD12" s="32">
        <f t="shared" si="1"/>
        <v>0</v>
      </c>
      <c r="BE12" s="32">
        <f t="shared" si="1"/>
        <v>0</v>
      </c>
      <c r="BF12" s="61">
        <f t="shared" si="1"/>
        <v>0.14920143767610003</v>
      </c>
      <c r="BG12" s="61">
        <f t="shared" si="1"/>
        <v>8.6527657418999995E-3</v>
      </c>
      <c r="BH12" s="61">
        <f t="shared" si="1"/>
        <v>0</v>
      </c>
      <c r="BI12" s="61">
        <f t="shared" si="1"/>
        <v>0</v>
      </c>
      <c r="BJ12" s="61">
        <f t="shared" si="1"/>
        <v>0.14696236241909999</v>
      </c>
      <c r="BK12" s="64">
        <f>SUM(BK11)</f>
        <v>18.699342364096768</v>
      </c>
    </row>
    <row r="13" spans="1:99" x14ac:dyDescent="0.2">
      <c r="A13" s="15" t="s">
        <v>78</v>
      </c>
      <c r="B13" s="19" t="s">
        <v>10</v>
      </c>
      <c r="C13" s="93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4"/>
    </row>
    <row r="14" spans="1:99" x14ac:dyDescent="0.2">
      <c r="A14" s="15"/>
      <c r="B14" s="20" t="s">
        <v>36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34">
        <v>0</v>
      </c>
      <c r="AM14" s="34">
        <v>0</v>
      </c>
      <c r="AN14" s="34">
        <v>0</v>
      </c>
      <c r="AO14" s="34">
        <v>0</v>
      </c>
      <c r="AP14" s="34">
        <v>0</v>
      </c>
      <c r="AQ14" s="34">
        <v>0</v>
      </c>
      <c r="AR14" s="65">
        <v>0</v>
      </c>
      <c r="AS14" s="34">
        <v>0</v>
      </c>
      <c r="AT14" s="34">
        <v>0</v>
      </c>
      <c r="AU14" s="34">
        <v>0</v>
      </c>
      <c r="AV14" s="34">
        <v>0</v>
      </c>
      <c r="AW14" s="34">
        <v>0</v>
      </c>
      <c r="AX14" s="34">
        <v>0</v>
      </c>
      <c r="AY14" s="34">
        <v>0</v>
      </c>
      <c r="AZ14" s="34">
        <v>0</v>
      </c>
      <c r="BA14" s="34">
        <v>0</v>
      </c>
      <c r="BB14" s="34">
        <v>0</v>
      </c>
      <c r="BC14" s="34">
        <v>0</v>
      </c>
      <c r="BD14" s="34">
        <v>0</v>
      </c>
      <c r="BE14" s="34">
        <v>0</v>
      </c>
      <c r="BF14" s="34">
        <v>0</v>
      </c>
      <c r="BG14" s="34">
        <v>0</v>
      </c>
      <c r="BH14" s="34">
        <v>0</v>
      </c>
      <c r="BI14" s="34">
        <v>0</v>
      </c>
      <c r="BJ14" s="34">
        <v>0</v>
      </c>
      <c r="BK14" s="35">
        <f t="shared" ref="BK14" si="2">SUM(C14:BJ14)</f>
        <v>0</v>
      </c>
    </row>
    <row r="15" spans="1:99" x14ac:dyDescent="0.2">
      <c r="A15" s="15"/>
      <c r="B15" s="20" t="s">
        <v>93</v>
      </c>
      <c r="C15" s="33">
        <f t="shared" ref="C15:AH15" si="3">SUM(C14:C14)</f>
        <v>0</v>
      </c>
      <c r="D15" s="33">
        <f t="shared" si="3"/>
        <v>0</v>
      </c>
      <c r="E15" s="33">
        <f t="shared" si="3"/>
        <v>0</v>
      </c>
      <c r="F15" s="33">
        <f t="shared" si="3"/>
        <v>0</v>
      </c>
      <c r="G15" s="33">
        <f t="shared" si="3"/>
        <v>0</v>
      </c>
      <c r="H15" s="33">
        <f t="shared" si="3"/>
        <v>0</v>
      </c>
      <c r="I15" s="33">
        <f t="shared" si="3"/>
        <v>0</v>
      </c>
      <c r="J15" s="33">
        <f t="shared" si="3"/>
        <v>0</v>
      </c>
      <c r="K15" s="33">
        <f t="shared" si="3"/>
        <v>0</v>
      </c>
      <c r="L15" s="33">
        <f t="shared" si="3"/>
        <v>0</v>
      </c>
      <c r="M15" s="33">
        <f t="shared" si="3"/>
        <v>0</v>
      </c>
      <c r="N15" s="33">
        <f t="shared" si="3"/>
        <v>0</v>
      </c>
      <c r="O15" s="33">
        <f t="shared" si="3"/>
        <v>0</v>
      </c>
      <c r="P15" s="33">
        <f t="shared" si="3"/>
        <v>0</v>
      </c>
      <c r="Q15" s="33">
        <f t="shared" si="3"/>
        <v>0</v>
      </c>
      <c r="R15" s="33">
        <f t="shared" si="3"/>
        <v>0</v>
      </c>
      <c r="S15" s="33">
        <f t="shared" si="3"/>
        <v>0</v>
      </c>
      <c r="T15" s="33">
        <f t="shared" si="3"/>
        <v>0</v>
      </c>
      <c r="U15" s="33">
        <f t="shared" si="3"/>
        <v>0</v>
      </c>
      <c r="V15" s="33">
        <f t="shared" si="3"/>
        <v>0</v>
      </c>
      <c r="W15" s="33">
        <f t="shared" si="3"/>
        <v>0</v>
      </c>
      <c r="X15" s="33">
        <f t="shared" si="3"/>
        <v>0</v>
      </c>
      <c r="Y15" s="33">
        <f t="shared" si="3"/>
        <v>0</v>
      </c>
      <c r="Z15" s="33">
        <f t="shared" si="3"/>
        <v>0</v>
      </c>
      <c r="AA15" s="33">
        <f t="shared" si="3"/>
        <v>0</v>
      </c>
      <c r="AB15" s="33">
        <f t="shared" si="3"/>
        <v>0</v>
      </c>
      <c r="AC15" s="33">
        <f t="shared" si="3"/>
        <v>0</v>
      </c>
      <c r="AD15" s="33">
        <f t="shared" si="3"/>
        <v>0</v>
      </c>
      <c r="AE15" s="33">
        <f t="shared" si="3"/>
        <v>0</v>
      </c>
      <c r="AF15" s="33">
        <f t="shared" si="3"/>
        <v>0</v>
      </c>
      <c r="AG15" s="33">
        <f t="shared" si="3"/>
        <v>0</v>
      </c>
      <c r="AH15" s="33">
        <f t="shared" si="3"/>
        <v>0</v>
      </c>
      <c r="AI15" s="33">
        <f t="shared" ref="AI15:BK15" si="4">SUM(AI14:AI14)</f>
        <v>0</v>
      </c>
      <c r="AJ15" s="33">
        <f t="shared" si="4"/>
        <v>0</v>
      </c>
      <c r="AK15" s="33">
        <f t="shared" si="4"/>
        <v>0</v>
      </c>
      <c r="AL15" s="33">
        <f t="shared" si="4"/>
        <v>0</v>
      </c>
      <c r="AM15" s="33">
        <f t="shared" si="4"/>
        <v>0</v>
      </c>
      <c r="AN15" s="33">
        <f t="shared" si="4"/>
        <v>0</v>
      </c>
      <c r="AO15" s="33">
        <f t="shared" si="4"/>
        <v>0</v>
      </c>
      <c r="AP15" s="33">
        <f t="shared" si="4"/>
        <v>0</v>
      </c>
      <c r="AQ15" s="33">
        <f t="shared" si="4"/>
        <v>0</v>
      </c>
      <c r="AR15" s="66">
        <f t="shared" si="4"/>
        <v>0</v>
      </c>
      <c r="AS15" s="33">
        <f t="shared" si="4"/>
        <v>0</v>
      </c>
      <c r="AT15" s="33">
        <f t="shared" si="4"/>
        <v>0</v>
      </c>
      <c r="AU15" s="33">
        <f t="shared" si="4"/>
        <v>0</v>
      </c>
      <c r="AV15" s="33">
        <f t="shared" si="4"/>
        <v>0</v>
      </c>
      <c r="AW15" s="33">
        <f t="shared" si="4"/>
        <v>0</v>
      </c>
      <c r="AX15" s="33">
        <f t="shared" si="4"/>
        <v>0</v>
      </c>
      <c r="AY15" s="33">
        <f t="shared" si="4"/>
        <v>0</v>
      </c>
      <c r="AZ15" s="33">
        <f t="shared" si="4"/>
        <v>0</v>
      </c>
      <c r="BA15" s="33">
        <f t="shared" si="4"/>
        <v>0</v>
      </c>
      <c r="BB15" s="33">
        <f t="shared" si="4"/>
        <v>0</v>
      </c>
      <c r="BC15" s="33">
        <f t="shared" si="4"/>
        <v>0</v>
      </c>
      <c r="BD15" s="33">
        <f t="shared" si="4"/>
        <v>0</v>
      </c>
      <c r="BE15" s="33">
        <f t="shared" si="4"/>
        <v>0</v>
      </c>
      <c r="BF15" s="33">
        <f t="shared" si="4"/>
        <v>0</v>
      </c>
      <c r="BG15" s="33">
        <f t="shared" si="4"/>
        <v>0</v>
      </c>
      <c r="BH15" s="33">
        <f t="shared" si="4"/>
        <v>0</v>
      </c>
      <c r="BI15" s="33">
        <f t="shared" si="4"/>
        <v>0</v>
      </c>
      <c r="BJ15" s="33">
        <f t="shared" si="4"/>
        <v>0</v>
      </c>
      <c r="BK15" s="33">
        <f t="shared" si="4"/>
        <v>0</v>
      </c>
    </row>
    <row r="16" spans="1:99" x14ac:dyDescent="0.2">
      <c r="A16" s="15" t="s">
        <v>79</v>
      </c>
      <c r="B16" s="19" t="s">
        <v>13</v>
      </c>
      <c r="C16" s="93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4"/>
    </row>
    <row r="17" spans="1:65" x14ac:dyDescent="0.2">
      <c r="A17" s="15"/>
      <c r="B17" s="20" t="s">
        <v>36</v>
      </c>
      <c r="C17" s="30">
        <v>0</v>
      </c>
      <c r="D17" s="29">
        <v>0</v>
      </c>
      <c r="E17" s="29">
        <v>0</v>
      </c>
      <c r="F17" s="29">
        <v>0</v>
      </c>
      <c r="G17" s="31">
        <v>0</v>
      </c>
      <c r="H17" s="30">
        <v>0</v>
      </c>
      <c r="I17" s="29">
        <v>0</v>
      </c>
      <c r="J17" s="29">
        <v>0</v>
      </c>
      <c r="K17" s="29">
        <v>0</v>
      </c>
      <c r="L17" s="31">
        <v>0</v>
      </c>
      <c r="M17" s="30">
        <v>0</v>
      </c>
      <c r="N17" s="29">
        <v>0</v>
      </c>
      <c r="O17" s="29">
        <v>0</v>
      </c>
      <c r="P17" s="29">
        <v>0</v>
      </c>
      <c r="Q17" s="31">
        <v>0</v>
      </c>
      <c r="R17" s="30">
        <v>0</v>
      </c>
      <c r="S17" s="29">
        <v>0</v>
      </c>
      <c r="T17" s="29">
        <v>0</v>
      </c>
      <c r="U17" s="29">
        <v>0</v>
      </c>
      <c r="V17" s="31">
        <v>0</v>
      </c>
      <c r="W17" s="30">
        <v>0</v>
      </c>
      <c r="X17" s="29">
        <v>0</v>
      </c>
      <c r="Y17" s="29">
        <v>0</v>
      </c>
      <c r="Z17" s="29">
        <v>0</v>
      </c>
      <c r="AA17" s="31">
        <v>0</v>
      </c>
      <c r="AB17" s="30">
        <v>0</v>
      </c>
      <c r="AC17" s="29">
        <v>0</v>
      </c>
      <c r="AD17" s="29">
        <v>0</v>
      </c>
      <c r="AE17" s="29">
        <v>0</v>
      </c>
      <c r="AF17" s="31">
        <v>0</v>
      </c>
      <c r="AG17" s="30">
        <v>0</v>
      </c>
      <c r="AH17" s="29">
        <v>0</v>
      </c>
      <c r="AI17" s="29">
        <v>0</v>
      </c>
      <c r="AJ17" s="29">
        <v>0</v>
      </c>
      <c r="AK17" s="31">
        <v>0</v>
      </c>
      <c r="AL17" s="30">
        <v>0</v>
      </c>
      <c r="AM17" s="29">
        <v>0</v>
      </c>
      <c r="AN17" s="29">
        <v>0</v>
      </c>
      <c r="AO17" s="29">
        <v>0</v>
      </c>
      <c r="AP17" s="31">
        <v>0</v>
      </c>
      <c r="AQ17" s="30">
        <v>0</v>
      </c>
      <c r="AR17" s="69">
        <v>0</v>
      </c>
      <c r="AS17" s="29">
        <v>0</v>
      </c>
      <c r="AT17" s="29">
        <v>0</v>
      </c>
      <c r="AU17" s="31">
        <v>0</v>
      </c>
      <c r="AV17" s="30">
        <v>0</v>
      </c>
      <c r="AW17" s="29">
        <v>0</v>
      </c>
      <c r="AX17" s="29">
        <v>0</v>
      </c>
      <c r="AY17" s="29">
        <v>0</v>
      </c>
      <c r="AZ17" s="31">
        <v>0</v>
      </c>
      <c r="BA17" s="30">
        <v>0</v>
      </c>
      <c r="BB17" s="29">
        <v>0</v>
      </c>
      <c r="BC17" s="29">
        <v>0</v>
      </c>
      <c r="BD17" s="29">
        <v>0</v>
      </c>
      <c r="BE17" s="31">
        <v>0</v>
      </c>
      <c r="BF17" s="30">
        <v>0</v>
      </c>
      <c r="BG17" s="29">
        <v>0</v>
      </c>
      <c r="BH17" s="29">
        <v>0</v>
      </c>
      <c r="BI17" s="29">
        <v>0</v>
      </c>
      <c r="BJ17" s="31">
        <v>0</v>
      </c>
      <c r="BK17" s="35">
        <f>SUM(C17:BJ17)</f>
        <v>0</v>
      </c>
    </row>
    <row r="18" spans="1:65" x14ac:dyDescent="0.2">
      <c r="A18" s="15"/>
      <c r="B18" s="20" t="s">
        <v>92</v>
      </c>
      <c r="C18" s="32">
        <f t="shared" ref="C18:BJ18" si="5">SUM(C17)</f>
        <v>0</v>
      </c>
      <c r="D18" s="32">
        <f t="shared" si="5"/>
        <v>0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32">
        <f t="shared" si="5"/>
        <v>0</v>
      </c>
      <c r="P18" s="32">
        <f t="shared" si="5"/>
        <v>0</v>
      </c>
      <c r="Q18" s="32">
        <f t="shared" si="5"/>
        <v>0</v>
      </c>
      <c r="R18" s="32">
        <f t="shared" si="5"/>
        <v>0</v>
      </c>
      <c r="S18" s="32">
        <f t="shared" si="5"/>
        <v>0</v>
      </c>
      <c r="T18" s="32">
        <f t="shared" si="5"/>
        <v>0</v>
      </c>
      <c r="U18" s="32">
        <f t="shared" si="5"/>
        <v>0</v>
      </c>
      <c r="V18" s="32">
        <f t="shared" si="5"/>
        <v>0</v>
      </c>
      <c r="W18" s="32">
        <f t="shared" si="5"/>
        <v>0</v>
      </c>
      <c r="X18" s="32">
        <f t="shared" si="5"/>
        <v>0</v>
      </c>
      <c r="Y18" s="32">
        <f t="shared" si="5"/>
        <v>0</v>
      </c>
      <c r="Z18" s="32">
        <f t="shared" si="5"/>
        <v>0</v>
      </c>
      <c r="AA18" s="32">
        <f t="shared" si="5"/>
        <v>0</v>
      </c>
      <c r="AB18" s="32">
        <f t="shared" si="5"/>
        <v>0</v>
      </c>
      <c r="AC18" s="32">
        <f t="shared" si="5"/>
        <v>0</v>
      </c>
      <c r="AD18" s="32">
        <f t="shared" si="5"/>
        <v>0</v>
      </c>
      <c r="AE18" s="32">
        <f t="shared" si="5"/>
        <v>0</v>
      </c>
      <c r="AF18" s="32">
        <f t="shared" si="5"/>
        <v>0</v>
      </c>
      <c r="AG18" s="32">
        <f t="shared" si="5"/>
        <v>0</v>
      </c>
      <c r="AH18" s="32">
        <f t="shared" si="5"/>
        <v>0</v>
      </c>
      <c r="AI18" s="32">
        <f t="shared" si="5"/>
        <v>0</v>
      </c>
      <c r="AJ18" s="32">
        <f t="shared" si="5"/>
        <v>0</v>
      </c>
      <c r="AK18" s="32">
        <f t="shared" si="5"/>
        <v>0</v>
      </c>
      <c r="AL18" s="32">
        <f t="shared" si="5"/>
        <v>0</v>
      </c>
      <c r="AM18" s="32">
        <f t="shared" si="5"/>
        <v>0</v>
      </c>
      <c r="AN18" s="32">
        <f t="shared" si="5"/>
        <v>0</v>
      </c>
      <c r="AO18" s="32">
        <f t="shared" si="5"/>
        <v>0</v>
      </c>
      <c r="AP18" s="32">
        <f t="shared" si="5"/>
        <v>0</v>
      </c>
      <c r="AQ18" s="32">
        <f t="shared" si="5"/>
        <v>0</v>
      </c>
      <c r="AR18" s="68">
        <f t="shared" si="5"/>
        <v>0</v>
      </c>
      <c r="AS18" s="32">
        <f t="shared" si="5"/>
        <v>0</v>
      </c>
      <c r="AT18" s="32">
        <f t="shared" si="5"/>
        <v>0</v>
      </c>
      <c r="AU18" s="32">
        <f t="shared" si="5"/>
        <v>0</v>
      </c>
      <c r="AV18" s="32">
        <f t="shared" si="5"/>
        <v>0</v>
      </c>
      <c r="AW18" s="32">
        <f t="shared" si="5"/>
        <v>0</v>
      </c>
      <c r="AX18" s="32">
        <f t="shared" si="5"/>
        <v>0</v>
      </c>
      <c r="AY18" s="32">
        <f t="shared" si="5"/>
        <v>0</v>
      </c>
      <c r="AZ18" s="32">
        <f t="shared" si="5"/>
        <v>0</v>
      </c>
      <c r="BA18" s="32">
        <f t="shared" si="5"/>
        <v>0</v>
      </c>
      <c r="BB18" s="32">
        <f t="shared" si="5"/>
        <v>0</v>
      </c>
      <c r="BC18" s="32">
        <f t="shared" si="5"/>
        <v>0</v>
      </c>
      <c r="BD18" s="32">
        <f t="shared" si="5"/>
        <v>0</v>
      </c>
      <c r="BE18" s="32">
        <f t="shared" si="5"/>
        <v>0</v>
      </c>
      <c r="BF18" s="32">
        <f t="shared" si="5"/>
        <v>0</v>
      </c>
      <c r="BG18" s="32">
        <f t="shared" si="5"/>
        <v>0</v>
      </c>
      <c r="BH18" s="32">
        <f t="shared" si="5"/>
        <v>0</v>
      </c>
      <c r="BI18" s="32">
        <f t="shared" si="5"/>
        <v>0</v>
      </c>
      <c r="BJ18" s="32">
        <f t="shared" si="5"/>
        <v>0</v>
      </c>
      <c r="BK18" s="33">
        <f>SUM(BK17)</f>
        <v>0</v>
      </c>
    </row>
    <row r="19" spans="1:65" x14ac:dyDescent="0.2">
      <c r="A19" s="15" t="s">
        <v>81</v>
      </c>
      <c r="B19" s="27" t="s">
        <v>97</v>
      </c>
      <c r="C19" s="93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4"/>
    </row>
    <row r="20" spans="1:65" x14ac:dyDescent="0.2">
      <c r="A20" s="15"/>
      <c r="B20" s="20" t="s">
        <v>36</v>
      </c>
      <c r="C20" s="30">
        <v>0</v>
      </c>
      <c r="D20" s="29">
        <v>0</v>
      </c>
      <c r="E20" s="29">
        <v>0</v>
      </c>
      <c r="F20" s="29">
        <v>0</v>
      </c>
      <c r="G20" s="31">
        <v>0</v>
      </c>
      <c r="H20" s="30">
        <v>0</v>
      </c>
      <c r="I20" s="29">
        <v>0</v>
      </c>
      <c r="J20" s="29">
        <v>0</v>
      </c>
      <c r="K20" s="29">
        <v>0</v>
      </c>
      <c r="L20" s="31">
        <v>0</v>
      </c>
      <c r="M20" s="30">
        <v>0</v>
      </c>
      <c r="N20" s="29">
        <v>0</v>
      </c>
      <c r="O20" s="29">
        <v>0</v>
      </c>
      <c r="P20" s="29">
        <v>0</v>
      </c>
      <c r="Q20" s="31">
        <v>0</v>
      </c>
      <c r="R20" s="30">
        <v>0</v>
      </c>
      <c r="S20" s="29">
        <v>0</v>
      </c>
      <c r="T20" s="29">
        <v>0</v>
      </c>
      <c r="U20" s="29">
        <v>0</v>
      </c>
      <c r="V20" s="31">
        <v>0</v>
      </c>
      <c r="W20" s="30">
        <v>0</v>
      </c>
      <c r="X20" s="29">
        <v>0</v>
      </c>
      <c r="Y20" s="29">
        <v>0</v>
      </c>
      <c r="Z20" s="29">
        <v>0</v>
      </c>
      <c r="AA20" s="31">
        <v>0</v>
      </c>
      <c r="AB20" s="30">
        <v>0</v>
      </c>
      <c r="AC20" s="29">
        <v>0</v>
      </c>
      <c r="AD20" s="29">
        <v>0</v>
      </c>
      <c r="AE20" s="29">
        <v>0</v>
      </c>
      <c r="AF20" s="31">
        <v>0</v>
      </c>
      <c r="AG20" s="30">
        <v>0</v>
      </c>
      <c r="AH20" s="29">
        <v>0</v>
      </c>
      <c r="AI20" s="29">
        <v>0</v>
      </c>
      <c r="AJ20" s="29">
        <v>0</v>
      </c>
      <c r="AK20" s="31">
        <v>0</v>
      </c>
      <c r="AL20" s="30">
        <v>0</v>
      </c>
      <c r="AM20" s="29">
        <v>0</v>
      </c>
      <c r="AN20" s="29">
        <v>0</v>
      </c>
      <c r="AO20" s="29">
        <v>0</v>
      </c>
      <c r="AP20" s="31">
        <v>0</v>
      </c>
      <c r="AQ20" s="30">
        <v>0</v>
      </c>
      <c r="AR20" s="69">
        <v>0</v>
      </c>
      <c r="AS20" s="29">
        <v>0</v>
      </c>
      <c r="AT20" s="29">
        <v>0</v>
      </c>
      <c r="AU20" s="31">
        <v>0</v>
      </c>
      <c r="AV20" s="30">
        <v>0</v>
      </c>
      <c r="AW20" s="29">
        <v>0</v>
      </c>
      <c r="AX20" s="29">
        <v>0</v>
      </c>
      <c r="AY20" s="29">
        <v>0</v>
      </c>
      <c r="AZ20" s="31">
        <v>0</v>
      </c>
      <c r="BA20" s="30">
        <v>0</v>
      </c>
      <c r="BB20" s="29">
        <v>0</v>
      </c>
      <c r="BC20" s="29">
        <v>0</v>
      </c>
      <c r="BD20" s="29">
        <v>0</v>
      </c>
      <c r="BE20" s="31">
        <v>0</v>
      </c>
      <c r="BF20" s="30">
        <v>0</v>
      </c>
      <c r="BG20" s="29">
        <v>0</v>
      </c>
      <c r="BH20" s="29">
        <v>0</v>
      </c>
      <c r="BI20" s="29">
        <v>0</v>
      </c>
      <c r="BJ20" s="31">
        <v>0</v>
      </c>
      <c r="BK20" s="35">
        <f>SUM(C20:BJ20)</f>
        <v>0</v>
      </c>
    </row>
    <row r="21" spans="1:65" x14ac:dyDescent="0.2">
      <c r="A21" s="15"/>
      <c r="B21" s="20" t="s">
        <v>91</v>
      </c>
      <c r="C21" s="32">
        <f t="shared" ref="C21:BJ21" si="6">SUM(C20)</f>
        <v>0</v>
      </c>
      <c r="D21" s="32">
        <f t="shared" si="6"/>
        <v>0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6"/>
        <v>0</v>
      </c>
      <c r="O21" s="32">
        <f t="shared" si="6"/>
        <v>0</v>
      </c>
      <c r="P21" s="32">
        <f t="shared" si="6"/>
        <v>0</v>
      </c>
      <c r="Q21" s="32">
        <f t="shared" si="6"/>
        <v>0</v>
      </c>
      <c r="R21" s="32">
        <f t="shared" si="6"/>
        <v>0</v>
      </c>
      <c r="S21" s="32">
        <f t="shared" si="6"/>
        <v>0</v>
      </c>
      <c r="T21" s="32">
        <f t="shared" si="6"/>
        <v>0</v>
      </c>
      <c r="U21" s="32">
        <f t="shared" si="6"/>
        <v>0</v>
      </c>
      <c r="V21" s="32">
        <f t="shared" si="6"/>
        <v>0</v>
      </c>
      <c r="W21" s="32">
        <f t="shared" si="6"/>
        <v>0</v>
      </c>
      <c r="X21" s="32">
        <f t="shared" si="6"/>
        <v>0</v>
      </c>
      <c r="Y21" s="32">
        <f t="shared" si="6"/>
        <v>0</v>
      </c>
      <c r="Z21" s="32">
        <f t="shared" si="6"/>
        <v>0</v>
      </c>
      <c r="AA21" s="32">
        <f t="shared" si="6"/>
        <v>0</v>
      </c>
      <c r="AB21" s="32">
        <f t="shared" si="6"/>
        <v>0</v>
      </c>
      <c r="AC21" s="32">
        <f t="shared" si="6"/>
        <v>0</v>
      </c>
      <c r="AD21" s="32">
        <f t="shared" si="6"/>
        <v>0</v>
      </c>
      <c r="AE21" s="32">
        <f t="shared" si="6"/>
        <v>0</v>
      </c>
      <c r="AF21" s="32">
        <f t="shared" si="6"/>
        <v>0</v>
      </c>
      <c r="AG21" s="32">
        <f t="shared" si="6"/>
        <v>0</v>
      </c>
      <c r="AH21" s="32">
        <f t="shared" si="6"/>
        <v>0</v>
      </c>
      <c r="AI21" s="32">
        <f t="shared" si="6"/>
        <v>0</v>
      </c>
      <c r="AJ21" s="32">
        <f t="shared" si="6"/>
        <v>0</v>
      </c>
      <c r="AK21" s="32">
        <f t="shared" si="6"/>
        <v>0</v>
      </c>
      <c r="AL21" s="32">
        <f t="shared" si="6"/>
        <v>0</v>
      </c>
      <c r="AM21" s="32">
        <f t="shared" si="6"/>
        <v>0</v>
      </c>
      <c r="AN21" s="32">
        <f t="shared" si="6"/>
        <v>0</v>
      </c>
      <c r="AO21" s="32">
        <f t="shared" si="6"/>
        <v>0</v>
      </c>
      <c r="AP21" s="32">
        <f t="shared" si="6"/>
        <v>0</v>
      </c>
      <c r="AQ21" s="32">
        <f t="shared" si="6"/>
        <v>0</v>
      </c>
      <c r="AR21" s="68">
        <f t="shared" si="6"/>
        <v>0</v>
      </c>
      <c r="AS21" s="32">
        <f t="shared" si="6"/>
        <v>0</v>
      </c>
      <c r="AT21" s="32">
        <f t="shared" si="6"/>
        <v>0</v>
      </c>
      <c r="AU21" s="32">
        <f t="shared" si="6"/>
        <v>0</v>
      </c>
      <c r="AV21" s="32">
        <f t="shared" si="6"/>
        <v>0</v>
      </c>
      <c r="AW21" s="32">
        <f t="shared" si="6"/>
        <v>0</v>
      </c>
      <c r="AX21" s="32">
        <f t="shared" si="6"/>
        <v>0</v>
      </c>
      <c r="AY21" s="32">
        <f t="shared" si="6"/>
        <v>0</v>
      </c>
      <c r="AZ21" s="32">
        <f t="shared" si="6"/>
        <v>0</v>
      </c>
      <c r="BA21" s="32">
        <f t="shared" si="6"/>
        <v>0</v>
      </c>
      <c r="BB21" s="32">
        <f t="shared" si="6"/>
        <v>0</v>
      </c>
      <c r="BC21" s="32">
        <f t="shared" si="6"/>
        <v>0</v>
      </c>
      <c r="BD21" s="32">
        <f t="shared" si="6"/>
        <v>0</v>
      </c>
      <c r="BE21" s="32">
        <f t="shared" si="6"/>
        <v>0</v>
      </c>
      <c r="BF21" s="32">
        <f t="shared" si="6"/>
        <v>0</v>
      </c>
      <c r="BG21" s="32">
        <f t="shared" si="6"/>
        <v>0</v>
      </c>
      <c r="BH21" s="32">
        <f t="shared" si="6"/>
        <v>0</v>
      </c>
      <c r="BI21" s="32">
        <f t="shared" si="6"/>
        <v>0</v>
      </c>
      <c r="BJ21" s="32">
        <f t="shared" si="6"/>
        <v>0</v>
      </c>
      <c r="BK21" s="33">
        <f>SUM(BK20)</f>
        <v>0</v>
      </c>
    </row>
    <row r="22" spans="1:65" x14ac:dyDescent="0.2">
      <c r="A22" s="15" t="s">
        <v>82</v>
      </c>
      <c r="B22" s="19" t="s">
        <v>14</v>
      </c>
      <c r="C22" s="93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4"/>
    </row>
    <row r="23" spans="1:65" x14ac:dyDescent="0.2">
      <c r="A23" s="15"/>
      <c r="B23" s="28" t="s">
        <v>103</v>
      </c>
      <c r="C23" s="34">
        <v>0</v>
      </c>
      <c r="D23" s="34">
        <v>4.7877999266772999</v>
      </c>
      <c r="E23" s="34">
        <v>0</v>
      </c>
      <c r="F23" s="34">
        <v>0</v>
      </c>
      <c r="G23" s="34">
        <v>0</v>
      </c>
      <c r="H23" s="34">
        <v>0.34606345532030003</v>
      </c>
      <c r="I23" s="34">
        <v>2.4209011934999999E-3</v>
      </c>
      <c r="J23" s="34">
        <v>0</v>
      </c>
      <c r="K23" s="34">
        <v>0</v>
      </c>
      <c r="L23" s="34">
        <v>5.11241488385E-2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0.37417246385482245</v>
      </c>
      <c r="S23" s="34">
        <v>3.5708338386E-3</v>
      </c>
      <c r="T23" s="34">
        <v>0</v>
      </c>
      <c r="U23" s="34">
        <v>0</v>
      </c>
      <c r="V23" s="34">
        <v>0.15065956383840001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2.0944370034692006</v>
      </c>
      <c r="AC23" s="34">
        <v>0.21264676825790002</v>
      </c>
      <c r="AD23" s="34">
        <v>0</v>
      </c>
      <c r="AE23" s="34">
        <v>0</v>
      </c>
      <c r="AF23" s="34">
        <v>2.5834157467727996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1.4075401892450015</v>
      </c>
      <c r="AM23" s="34">
        <v>0.2054170731612</v>
      </c>
      <c r="AN23" s="34">
        <v>8.7865758064500005E-2</v>
      </c>
      <c r="AO23" s="34">
        <v>0</v>
      </c>
      <c r="AP23" s="34">
        <v>1.2377184532249002</v>
      </c>
      <c r="AQ23" s="34">
        <v>0</v>
      </c>
      <c r="AR23" s="65">
        <v>0</v>
      </c>
      <c r="AS23" s="34">
        <v>0</v>
      </c>
      <c r="AT23" s="34">
        <v>0</v>
      </c>
      <c r="AU23" s="34">
        <v>0</v>
      </c>
      <c r="AV23" s="34">
        <v>1.7591555858935009</v>
      </c>
      <c r="AW23" s="34">
        <v>0.84881136029010007</v>
      </c>
      <c r="AX23" s="34">
        <v>2.0146375374193002</v>
      </c>
      <c r="AY23" s="34">
        <v>0</v>
      </c>
      <c r="AZ23" s="34">
        <v>1.3869073852247</v>
      </c>
      <c r="BA23" s="34">
        <v>0</v>
      </c>
      <c r="BB23" s="34">
        <v>0</v>
      </c>
      <c r="BC23" s="34">
        <v>0</v>
      </c>
      <c r="BD23" s="34">
        <v>0</v>
      </c>
      <c r="BE23" s="34">
        <v>0</v>
      </c>
      <c r="BF23" s="34">
        <v>0.33195898880269997</v>
      </c>
      <c r="BG23" s="34">
        <v>0.2904509038709</v>
      </c>
      <c r="BH23" s="34">
        <v>0</v>
      </c>
      <c r="BI23" s="34">
        <v>0</v>
      </c>
      <c r="BJ23" s="34">
        <v>3.4288102548299997E-2</v>
      </c>
      <c r="BK23" s="35">
        <f>SUM(C23:BJ23)</f>
        <v>20.211062149806427</v>
      </c>
    </row>
    <row r="24" spans="1:65" x14ac:dyDescent="0.2">
      <c r="A24" s="15"/>
      <c r="B24" s="28" t="s">
        <v>114</v>
      </c>
      <c r="C24" s="34">
        <v>0</v>
      </c>
      <c r="D24" s="34">
        <v>0.65904105274189995</v>
      </c>
      <c r="E24" s="34">
        <v>0</v>
      </c>
      <c r="F24" s="34">
        <v>0</v>
      </c>
      <c r="G24" s="34">
        <v>0</v>
      </c>
      <c r="H24" s="34">
        <v>0.18199722344969996</v>
      </c>
      <c r="I24" s="34">
        <v>9.8380485741900003E-2</v>
      </c>
      <c r="J24" s="34">
        <v>0.85764427874190008</v>
      </c>
      <c r="K24" s="34">
        <v>0</v>
      </c>
      <c r="L24" s="34">
        <v>7.4131445104834999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9.9252248998299986E-2</v>
      </c>
      <c r="S24" s="34">
        <v>8.0240215161000005E-3</v>
      </c>
      <c r="T24" s="34">
        <v>0</v>
      </c>
      <c r="U24" s="34">
        <v>0</v>
      </c>
      <c r="V24" s="34">
        <v>0.11518085696886672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1.1116220626061999</v>
      </c>
      <c r="AC24" s="34">
        <v>0.2421116643224</v>
      </c>
      <c r="AD24" s="34">
        <v>0</v>
      </c>
      <c r="AE24" s="34">
        <v>0</v>
      </c>
      <c r="AF24" s="34">
        <v>2.9663453952566998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1.3750903593451009</v>
      </c>
      <c r="AM24" s="34">
        <v>6.2790961687739006</v>
      </c>
      <c r="AN24" s="34">
        <v>7.3923646469030997</v>
      </c>
      <c r="AO24" s="34">
        <v>0</v>
      </c>
      <c r="AP24" s="34">
        <v>1.8041190188048997</v>
      </c>
      <c r="AQ24" s="34">
        <v>0</v>
      </c>
      <c r="AR24" s="65">
        <v>0</v>
      </c>
      <c r="AS24" s="34">
        <v>0</v>
      </c>
      <c r="AT24" s="34">
        <v>0</v>
      </c>
      <c r="AU24" s="34">
        <v>0</v>
      </c>
      <c r="AV24" s="34">
        <v>0.88445834596210016</v>
      </c>
      <c r="AW24" s="34">
        <v>5.375828202257801</v>
      </c>
      <c r="AX24" s="34">
        <v>0</v>
      </c>
      <c r="AY24" s="34">
        <v>0</v>
      </c>
      <c r="AZ24" s="34">
        <v>2.5669679491281001</v>
      </c>
      <c r="BA24" s="34">
        <v>0</v>
      </c>
      <c r="BB24" s="34">
        <v>0</v>
      </c>
      <c r="BC24" s="34">
        <v>0</v>
      </c>
      <c r="BD24" s="34">
        <v>0</v>
      </c>
      <c r="BE24" s="34">
        <v>0</v>
      </c>
      <c r="BF24" s="34">
        <v>0.17103046503010003</v>
      </c>
      <c r="BG24" s="34">
        <v>3.9117345516100001E-2</v>
      </c>
      <c r="BH24" s="34">
        <v>1.3061179561289999</v>
      </c>
      <c r="BI24" s="34">
        <v>0</v>
      </c>
      <c r="BJ24" s="34">
        <v>0.40978491406430007</v>
      </c>
      <c r="BK24" s="35">
        <f>SUM(C24:BJ24)</f>
        <v>41.356719172741968</v>
      </c>
    </row>
    <row r="25" spans="1:65" x14ac:dyDescent="0.2">
      <c r="A25" s="15"/>
      <c r="B25" s="28" t="s">
        <v>104</v>
      </c>
      <c r="C25" s="34">
        <v>0</v>
      </c>
      <c r="D25" s="34">
        <v>3.5385267917740997</v>
      </c>
      <c r="E25" s="34">
        <v>0</v>
      </c>
      <c r="F25" s="34">
        <v>0</v>
      </c>
      <c r="G25" s="34">
        <v>0</v>
      </c>
      <c r="H25" s="34">
        <v>0.28940286212710009</v>
      </c>
      <c r="I25" s="34">
        <v>6.0287704838000002E-3</v>
      </c>
      <c r="J25" s="34">
        <v>0</v>
      </c>
      <c r="K25" s="34">
        <v>0</v>
      </c>
      <c r="L25" s="34">
        <v>1.702642924244546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0.24552105428819995</v>
      </c>
      <c r="S25" s="34">
        <v>0</v>
      </c>
      <c r="T25" s="34">
        <v>0</v>
      </c>
      <c r="U25" s="34">
        <v>0</v>
      </c>
      <c r="V25" s="34">
        <v>0.10504178693539999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0.33977175541760002</v>
      </c>
      <c r="AC25" s="34">
        <v>3.6282235479999998E-4</v>
      </c>
      <c r="AD25" s="34">
        <v>0</v>
      </c>
      <c r="AE25" s="34">
        <v>0</v>
      </c>
      <c r="AF25" s="34">
        <v>4.5683208042245997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0.29946436486959999</v>
      </c>
      <c r="AM25" s="34">
        <v>0.13113744480639999</v>
      </c>
      <c r="AN25" s="34">
        <v>0</v>
      </c>
      <c r="AO25" s="34">
        <v>0</v>
      </c>
      <c r="AP25" s="34">
        <v>1.4558761067402999</v>
      </c>
      <c r="AQ25" s="34">
        <v>0</v>
      </c>
      <c r="AR25" s="65">
        <v>0</v>
      </c>
      <c r="AS25" s="34">
        <v>0</v>
      </c>
      <c r="AT25" s="34">
        <v>0</v>
      </c>
      <c r="AU25" s="34">
        <v>0</v>
      </c>
      <c r="AV25" s="34">
        <v>1.0959411935757002</v>
      </c>
      <c r="AW25" s="34">
        <v>7.1398572256127002</v>
      </c>
      <c r="AX25" s="34">
        <v>0</v>
      </c>
      <c r="AY25" s="34">
        <v>0</v>
      </c>
      <c r="AZ25" s="34">
        <v>2.6809809589663001</v>
      </c>
      <c r="BA25" s="34">
        <v>0</v>
      </c>
      <c r="BB25" s="34">
        <v>0</v>
      </c>
      <c r="BC25" s="34">
        <v>0</v>
      </c>
      <c r="BD25" s="34">
        <v>0</v>
      </c>
      <c r="BE25" s="34">
        <v>0</v>
      </c>
      <c r="BF25" s="34">
        <v>0.13282566532119999</v>
      </c>
      <c r="BG25" s="34">
        <v>0.80342247087079999</v>
      </c>
      <c r="BH25" s="34">
        <v>0</v>
      </c>
      <c r="BI25" s="34">
        <v>0</v>
      </c>
      <c r="BJ25" s="34">
        <v>0.68821763577400019</v>
      </c>
      <c r="BK25" s="35">
        <f>SUM(C25:BJ25)</f>
        <v>25.223342638387148</v>
      </c>
    </row>
    <row r="26" spans="1:65" x14ac:dyDescent="0.2">
      <c r="A26" s="15"/>
      <c r="B26" s="28" t="s">
        <v>105</v>
      </c>
      <c r="C26" s="34">
        <v>0</v>
      </c>
      <c r="D26" s="34">
        <v>87.739463525290105</v>
      </c>
      <c r="E26" s="34">
        <v>0</v>
      </c>
      <c r="F26" s="34">
        <v>0</v>
      </c>
      <c r="G26" s="34">
        <v>0</v>
      </c>
      <c r="H26" s="34">
        <v>0.90164630186189976</v>
      </c>
      <c r="I26" s="34">
        <v>10.161753666354199</v>
      </c>
      <c r="J26" s="34">
        <v>15.2761963172576</v>
      </c>
      <c r="K26" s="34">
        <v>0</v>
      </c>
      <c r="L26" s="34">
        <v>17.634413708727912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1.5181747075702998</v>
      </c>
      <c r="S26" s="34">
        <v>0.464358867161</v>
      </c>
      <c r="T26" s="34">
        <v>48.007725861354487</v>
      </c>
      <c r="U26" s="34">
        <v>0</v>
      </c>
      <c r="V26" s="34">
        <v>2.5286788445468997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2.7771821607970972</v>
      </c>
      <c r="AC26" s="34">
        <v>24.940907449610901</v>
      </c>
      <c r="AD26" s="34">
        <v>4.488794603548099</v>
      </c>
      <c r="AE26" s="34">
        <v>0</v>
      </c>
      <c r="AF26" s="34">
        <v>49.246486181246922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4">
        <v>3.3150300359513998</v>
      </c>
      <c r="AM26" s="34">
        <v>6.3756459160311003</v>
      </c>
      <c r="AN26" s="34">
        <v>14.354129134611997</v>
      </c>
      <c r="AO26" s="34">
        <v>0</v>
      </c>
      <c r="AP26" s="34">
        <v>23.867647828729719</v>
      </c>
      <c r="AQ26" s="34">
        <v>0</v>
      </c>
      <c r="AR26" s="65">
        <v>0</v>
      </c>
      <c r="AS26" s="34">
        <v>0</v>
      </c>
      <c r="AT26" s="34">
        <v>0</v>
      </c>
      <c r="AU26" s="34">
        <v>0</v>
      </c>
      <c r="AV26" s="34">
        <v>3.4681885933030019</v>
      </c>
      <c r="AW26" s="34">
        <v>27.113601917675087</v>
      </c>
      <c r="AX26" s="34">
        <v>3.0071838883869999</v>
      </c>
      <c r="AY26" s="34">
        <v>0</v>
      </c>
      <c r="AZ26" s="34">
        <v>24.269304522606401</v>
      </c>
      <c r="BA26" s="34">
        <v>0</v>
      </c>
      <c r="BB26" s="34">
        <v>0</v>
      </c>
      <c r="BC26" s="34">
        <v>0</v>
      </c>
      <c r="BD26" s="34">
        <v>0</v>
      </c>
      <c r="BE26" s="34">
        <v>0</v>
      </c>
      <c r="BF26" s="34">
        <v>1.1824030702496</v>
      </c>
      <c r="BG26" s="34">
        <v>0.50556797957980004</v>
      </c>
      <c r="BH26" s="34">
        <v>4.6353323525160999</v>
      </c>
      <c r="BI26" s="34">
        <v>0</v>
      </c>
      <c r="BJ26" s="34">
        <v>3.2601723585465989</v>
      </c>
      <c r="BK26" s="35">
        <f>SUM(C26:BJ26)</f>
        <v>381.03998979351519</v>
      </c>
    </row>
    <row r="27" spans="1:65" x14ac:dyDescent="0.2">
      <c r="A27" s="15"/>
      <c r="B27" s="20" t="s">
        <v>90</v>
      </c>
      <c r="C27" s="32">
        <f>SUM(C23:C26)</f>
        <v>0</v>
      </c>
      <c r="D27" s="61">
        <f t="shared" ref="D27:BJ27" si="7">SUM(D23:D26)</f>
        <v>96.724831296483401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61">
        <f t="shared" si="7"/>
        <v>1.7191098427589999</v>
      </c>
      <c r="I27" s="61">
        <f t="shared" si="7"/>
        <v>10.268583823773399</v>
      </c>
      <c r="J27" s="61">
        <f t="shared" si="7"/>
        <v>16.133840595999501</v>
      </c>
      <c r="K27" s="61">
        <f t="shared" si="7"/>
        <v>0</v>
      </c>
      <c r="L27" s="61">
        <f t="shared" si="7"/>
        <v>26.801325292294457</v>
      </c>
      <c r="M27" s="32">
        <f t="shared" si="7"/>
        <v>0</v>
      </c>
      <c r="N27" s="32">
        <f t="shared" si="7"/>
        <v>0</v>
      </c>
      <c r="O27" s="32">
        <f t="shared" si="7"/>
        <v>0</v>
      </c>
      <c r="P27" s="32">
        <f t="shared" si="7"/>
        <v>0</v>
      </c>
      <c r="Q27" s="32">
        <f t="shared" si="7"/>
        <v>0</v>
      </c>
      <c r="R27" s="61">
        <f t="shared" si="7"/>
        <v>2.237120474711622</v>
      </c>
      <c r="S27" s="61">
        <f t="shared" si="7"/>
        <v>0.47595372251570001</v>
      </c>
      <c r="T27" s="61">
        <f t="shared" si="7"/>
        <v>48.007725861354487</v>
      </c>
      <c r="U27" s="61">
        <f t="shared" si="7"/>
        <v>0</v>
      </c>
      <c r="V27" s="61">
        <f t="shared" si="7"/>
        <v>2.8995610522895663</v>
      </c>
      <c r="W27" s="32">
        <f t="shared" si="7"/>
        <v>0</v>
      </c>
      <c r="X27" s="61">
        <f t="shared" si="7"/>
        <v>0</v>
      </c>
      <c r="Y27" s="32">
        <f t="shared" si="7"/>
        <v>0</v>
      </c>
      <c r="Z27" s="32">
        <f t="shared" si="7"/>
        <v>0</v>
      </c>
      <c r="AA27" s="32">
        <f t="shared" si="7"/>
        <v>0</v>
      </c>
      <c r="AB27" s="61">
        <f t="shared" si="7"/>
        <v>6.3230129822900976</v>
      </c>
      <c r="AC27" s="61">
        <f t="shared" si="7"/>
        <v>25.396028704546001</v>
      </c>
      <c r="AD27" s="61">
        <f t="shared" si="7"/>
        <v>4.488794603548099</v>
      </c>
      <c r="AE27" s="61">
        <f t="shared" si="7"/>
        <v>0</v>
      </c>
      <c r="AF27" s="61">
        <f t="shared" si="7"/>
        <v>59.364568127501023</v>
      </c>
      <c r="AG27" s="32">
        <f t="shared" si="7"/>
        <v>0</v>
      </c>
      <c r="AH27" s="32">
        <f t="shared" si="7"/>
        <v>0</v>
      </c>
      <c r="AI27" s="32">
        <f t="shared" si="7"/>
        <v>0</v>
      </c>
      <c r="AJ27" s="32">
        <f t="shared" si="7"/>
        <v>0</v>
      </c>
      <c r="AK27" s="32">
        <f t="shared" si="7"/>
        <v>0</v>
      </c>
      <c r="AL27" s="61">
        <f t="shared" si="7"/>
        <v>6.3971249494111024</v>
      </c>
      <c r="AM27" s="61">
        <f t="shared" si="7"/>
        <v>12.991296602772602</v>
      </c>
      <c r="AN27" s="61">
        <f t="shared" si="7"/>
        <v>21.834359539579594</v>
      </c>
      <c r="AO27" s="61">
        <f t="shared" si="7"/>
        <v>0</v>
      </c>
      <c r="AP27" s="61">
        <f t="shared" si="7"/>
        <v>28.365361407499819</v>
      </c>
      <c r="AQ27" s="32">
        <f t="shared" si="7"/>
        <v>0</v>
      </c>
      <c r="AR27" s="68">
        <f t="shared" si="7"/>
        <v>0</v>
      </c>
      <c r="AS27" s="32">
        <f t="shared" si="7"/>
        <v>0</v>
      </c>
      <c r="AT27" s="32">
        <f t="shared" si="7"/>
        <v>0</v>
      </c>
      <c r="AU27" s="32">
        <f t="shared" si="7"/>
        <v>0</v>
      </c>
      <c r="AV27" s="61">
        <f t="shared" si="7"/>
        <v>7.207743718734303</v>
      </c>
      <c r="AW27" s="61">
        <f t="shared" si="7"/>
        <v>40.478098705835691</v>
      </c>
      <c r="AX27" s="61">
        <f t="shared" si="7"/>
        <v>5.0218214258062996</v>
      </c>
      <c r="AY27" s="61">
        <f t="shared" si="7"/>
        <v>0</v>
      </c>
      <c r="AZ27" s="61">
        <f t="shared" si="7"/>
        <v>30.904160815925501</v>
      </c>
      <c r="BA27" s="32">
        <f t="shared" si="7"/>
        <v>0</v>
      </c>
      <c r="BB27" s="32">
        <f t="shared" si="7"/>
        <v>0</v>
      </c>
      <c r="BC27" s="32">
        <f t="shared" si="7"/>
        <v>0</v>
      </c>
      <c r="BD27" s="32">
        <f t="shared" si="7"/>
        <v>0</v>
      </c>
      <c r="BE27" s="32">
        <f t="shared" si="7"/>
        <v>0</v>
      </c>
      <c r="BF27" s="61">
        <f t="shared" si="7"/>
        <v>1.8182181894036</v>
      </c>
      <c r="BG27" s="61">
        <f t="shared" si="7"/>
        <v>1.6385586998376001</v>
      </c>
      <c r="BH27" s="61">
        <f t="shared" si="7"/>
        <v>5.9414503086451003</v>
      </c>
      <c r="BI27" s="61">
        <f t="shared" si="7"/>
        <v>0</v>
      </c>
      <c r="BJ27" s="61">
        <f t="shared" si="7"/>
        <v>4.3924630109331995</v>
      </c>
      <c r="BK27" s="32">
        <f>SUM(BK23:BK26)</f>
        <v>467.83111375445071</v>
      </c>
    </row>
    <row r="28" spans="1:65" x14ac:dyDescent="0.2">
      <c r="A28" s="15"/>
      <c r="B28" s="21" t="s">
        <v>80</v>
      </c>
      <c r="C28" s="32">
        <f t="shared" ref="C28:AH28" si="8">C9+C12+C15+C18+C21+C27</f>
        <v>0</v>
      </c>
      <c r="D28" s="61">
        <f t="shared" si="8"/>
        <v>210.68232095045073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61">
        <f t="shared" si="8"/>
        <v>8.9929803815114031</v>
      </c>
      <c r="I28" s="61">
        <f t="shared" si="8"/>
        <v>221.7013537144154</v>
      </c>
      <c r="J28" s="61">
        <f t="shared" si="8"/>
        <v>68.0247530003859</v>
      </c>
      <c r="K28" s="61">
        <f t="shared" si="8"/>
        <v>0</v>
      </c>
      <c r="L28" s="61">
        <f t="shared" si="8"/>
        <v>103.97960638073286</v>
      </c>
      <c r="M28" s="32">
        <f t="shared" si="8"/>
        <v>0</v>
      </c>
      <c r="N28" s="32">
        <f t="shared" si="8"/>
        <v>0</v>
      </c>
      <c r="O28" s="32">
        <f t="shared" si="8"/>
        <v>0</v>
      </c>
      <c r="P28" s="32">
        <f t="shared" si="8"/>
        <v>0</v>
      </c>
      <c r="Q28" s="32">
        <f t="shared" si="8"/>
        <v>0</v>
      </c>
      <c r="R28" s="61">
        <f t="shared" si="8"/>
        <v>6.9154288032439615</v>
      </c>
      <c r="S28" s="61">
        <f t="shared" si="8"/>
        <v>2.2595549093536995</v>
      </c>
      <c r="T28" s="61">
        <f t="shared" si="8"/>
        <v>148.80951572877319</v>
      </c>
      <c r="U28" s="61">
        <f t="shared" si="8"/>
        <v>0</v>
      </c>
      <c r="V28" s="61">
        <f t="shared" si="8"/>
        <v>12.126694725757734</v>
      </c>
      <c r="W28" s="32">
        <f t="shared" si="8"/>
        <v>0</v>
      </c>
      <c r="X28" s="61">
        <f t="shared" si="8"/>
        <v>0</v>
      </c>
      <c r="Y28" s="32">
        <f t="shared" si="8"/>
        <v>0</v>
      </c>
      <c r="Z28" s="32">
        <f t="shared" si="8"/>
        <v>0</v>
      </c>
      <c r="AA28" s="32">
        <f t="shared" si="8"/>
        <v>0</v>
      </c>
      <c r="AB28" s="61">
        <f t="shared" si="8"/>
        <v>9.6144250106587954</v>
      </c>
      <c r="AC28" s="61">
        <f t="shared" si="8"/>
        <v>176.04521241934731</v>
      </c>
      <c r="AD28" s="61">
        <f t="shared" si="8"/>
        <v>17.2106690274831</v>
      </c>
      <c r="AE28" s="61">
        <f t="shared" si="8"/>
        <v>0</v>
      </c>
      <c r="AF28" s="61">
        <f t="shared" si="8"/>
        <v>111.52499283009664</v>
      </c>
      <c r="AG28" s="32">
        <f t="shared" si="8"/>
        <v>0</v>
      </c>
      <c r="AH28" s="32">
        <f t="shared" si="8"/>
        <v>0</v>
      </c>
      <c r="AI28" s="32">
        <f t="shared" ref="AI28:BK28" si="9">AI9+AI12+AI15+AI18+AI21+AI27</f>
        <v>0</v>
      </c>
      <c r="AJ28" s="32">
        <f t="shared" si="9"/>
        <v>0</v>
      </c>
      <c r="AK28" s="32">
        <f t="shared" si="9"/>
        <v>0</v>
      </c>
      <c r="AL28" s="61">
        <f t="shared" si="9"/>
        <v>9.4662635947755014</v>
      </c>
      <c r="AM28" s="61">
        <f t="shared" si="9"/>
        <v>64.791400497222497</v>
      </c>
      <c r="AN28" s="61">
        <f t="shared" si="9"/>
        <v>110.05276318119091</v>
      </c>
      <c r="AO28" s="61">
        <f t="shared" si="9"/>
        <v>0</v>
      </c>
      <c r="AP28" s="61">
        <f t="shared" si="9"/>
        <v>56.359395496745734</v>
      </c>
      <c r="AQ28" s="32">
        <f t="shared" si="9"/>
        <v>0</v>
      </c>
      <c r="AR28" s="68">
        <f t="shared" si="9"/>
        <v>0</v>
      </c>
      <c r="AS28" s="32">
        <f t="shared" si="9"/>
        <v>0</v>
      </c>
      <c r="AT28" s="32">
        <f t="shared" si="9"/>
        <v>0</v>
      </c>
      <c r="AU28" s="32">
        <f t="shared" si="9"/>
        <v>0</v>
      </c>
      <c r="AV28" s="61">
        <f t="shared" si="9"/>
        <v>15.966475903663403</v>
      </c>
      <c r="AW28" s="61">
        <f t="shared" si="9"/>
        <v>52.754695487252491</v>
      </c>
      <c r="AX28" s="61">
        <f t="shared" si="9"/>
        <v>5.4818809206126993</v>
      </c>
      <c r="AY28" s="61">
        <f t="shared" si="9"/>
        <v>0</v>
      </c>
      <c r="AZ28" s="61">
        <f t="shared" si="9"/>
        <v>60.210488138076499</v>
      </c>
      <c r="BA28" s="32">
        <f t="shared" si="9"/>
        <v>0</v>
      </c>
      <c r="BB28" s="32">
        <f t="shared" si="9"/>
        <v>0</v>
      </c>
      <c r="BC28" s="32">
        <f t="shared" si="9"/>
        <v>0</v>
      </c>
      <c r="BD28" s="32">
        <f t="shared" si="9"/>
        <v>0</v>
      </c>
      <c r="BE28" s="32">
        <f t="shared" si="9"/>
        <v>0</v>
      </c>
      <c r="BF28" s="61">
        <f t="shared" si="9"/>
        <v>4.1672714915466997</v>
      </c>
      <c r="BG28" s="61">
        <f t="shared" si="9"/>
        <v>1.8221334000627001</v>
      </c>
      <c r="BH28" s="61">
        <f t="shared" si="9"/>
        <v>7.2701058197740007</v>
      </c>
      <c r="BI28" s="61">
        <f t="shared" si="9"/>
        <v>0</v>
      </c>
      <c r="BJ28" s="61">
        <f t="shared" si="9"/>
        <v>7.928176880994199</v>
      </c>
      <c r="BK28" s="32">
        <f t="shared" si="9"/>
        <v>1494.1585586941283</v>
      </c>
    </row>
    <row r="29" spans="1:65" ht="3.75" customHeight="1" x14ac:dyDescent="0.2">
      <c r="A29" s="15"/>
      <c r="B29" s="22"/>
      <c r="C29" s="93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4"/>
    </row>
    <row r="30" spans="1:65" x14ac:dyDescent="0.2">
      <c r="A30" s="15" t="s">
        <v>1</v>
      </c>
      <c r="B30" s="18" t="s">
        <v>7</v>
      </c>
      <c r="C30" s="93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4"/>
    </row>
    <row r="31" spans="1:65" s="4" customFormat="1" x14ac:dyDescent="0.2">
      <c r="A31" s="15" t="s">
        <v>76</v>
      </c>
      <c r="B31" s="19" t="s">
        <v>2</v>
      </c>
      <c r="C31" s="95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7"/>
      <c r="BM31" s="43"/>
    </row>
    <row r="32" spans="1:65" s="42" customFormat="1" x14ac:dyDescent="0.2">
      <c r="A32" s="39"/>
      <c r="B32" s="40" t="s">
        <v>106</v>
      </c>
      <c r="C32" s="34">
        <v>0</v>
      </c>
      <c r="D32" s="34">
        <v>1.0118897782903</v>
      </c>
      <c r="E32" s="34">
        <v>0</v>
      </c>
      <c r="F32" s="34">
        <v>0</v>
      </c>
      <c r="G32" s="34">
        <v>0</v>
      </c>
      <c r="H32" s="34">
        <v>17.569946491353921</v>
      </c>
      <c r="I32" s="34">
        <v>0.58244470786900004</v>
      </c>
      <c r="J32" s="34">
        <v>0</v>
      </c>
      <c r="K32" s="34">
        <v>0</v>
      </c>
      <c r="L32" s="34">
        <v>2.5120489095133007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12.701752037236702</v>
      </c>
      <c r="S32" s="34">
        <v>0.74453967203060001</v>
      </c>
      <c r="T32" s="34">
        <v>0</v>
      </c>
      <c r="U32" s="34">
        <v>0</v>
      </c>
      <c r="V32" s="34">
        <v>0.7480603458370999</v>
      </c>
      <c r="W32" s="34">
        <v>0</v>
      </c>
      <c r="X32" s="34">
        <v>1.8708748379999999E-4</v>
      </c>
      <c r="Y32" s="34">
        <v>0</v>
      </c>
      <c r="Z32" s="34">
        <v>0</v>
      </c>
      <c r="AA32" s="34">
        <v>0</v>
      </c>
      <c r="AB32" s="34">
        <v>78.127097387976377</v>
      </c>
      <c r="AC32" s="34">
        <v>3.0550446899935011</v>
      </c>
      <c r="AD32" s="34">
        <v>0</v>
      </c>
      <c r="AE32" s="34">
        <v>0</v>
      </c>
      <c r="AF32" s="34">
        <v>16.500463040694495</v>
      </c>
      <c r="AG32" s="34">
        <v>0</v>
      </c>
      <c r="AH32" s="34">
        <v>0</v>
      </c>
      <c r="AI32" s="34">
        <v>0</v>
      </c>
      <c r="AJ32" s="34">
        <v>0</v>
      </c>
      <c r="AK32" s="34">
        <v>0</v>
      </c>
      <c r="AL32" s="34">
        <v>74.797242832341311</v>
      </c>
      <c r="AM32" s="34">
        <v>1.7212952957045999</v>
      </c>
      <c r="AN32" s="34">
        <v>0</v>
      </c>
      <c r="AO32" s="34">
        <v>0</v>
      </c>
      <c r="AP32" s="34">
        <v>9.2528706149900035</v>
      </c>
      <c r="AQ32" s="34">
        <v>0</v>
      </c>
      <c r="AR32" s="65">
        <v>0</v>
      </c>
      <c r="AS32" s="34">
        <v>0</v>
      </c>
      <c r="AT32" s="34">
        <v>0</v>
      </c>
      <c r="AU32" s="34">
        <v>0</v>
      </c>
      <c r="AV32" s="34">
        <v>205.20090575434142</v>
      </c>
      <c r="AW32" s="34">
        <v>16.444250355489302</v>
      </c>
      <c r="AX32" s="34">
        <v>0</v>
      </c>
      <c r="AY32" s="34">
        <v>0</v>
      </c>
      <c r="AZ32" s="34">
        <v>36.644043081401101</v>
      </c>
      <c r="BA32" s="34">
        <v>0</v>
      </c>
      <c r="BB32" s="34">
        <v>0</v>
      </c>
      <c r="BC32" s="34">
        <v>0</v>
      </c>
      <c r="BD32" s="34">
        <v>0</v>
      </c>
      <c r="BE32" s="34">
        <v>0</v>
      </c>
      <c r="BF32" s="34">
        <v>44.634004557812787</v>
      </c>
      <c r="BG32" s="34">
        <v>1.3945426658991003</v>
      </c>
      <c r="BH32" s="34">
        <v>0</v>
      </c>
      <c r="BI32" s="34">
        <v>0</v>
      </c>
      <c r="BJ32" s="34">
        <v>3.7029297508029999</v>
      </c>
      <c r="BK32" s="41">
        <f>SUM(C32:BJ32)</f>
        <v>527.34555905706179</v>
      </c>
      <c r="BM32" s="43"/>
    </row>
    <row r="33" spans="1:65" s="4" customFormat="1" x14ac:dyDescent="0.2">
      <c r="A33" s="15"/>
      <c r="B33" s="20" t="s">
        <v>85</v>
      </c>
      <c r="C33" s="32">
        <f>SUM(C32)</f>
        <v>0</v>
      </c>
      <c r="D33" s="61">
        <f t="shared" ref="D33:BJ33" si="10">SUM(D32)</f>
        <v>1.0118897782903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61">
        <f t="shared" si="10"/>
        <v>17.569946491353921</v>
      </c>
      <c r="I33" s="61">
        <f t="shared" si="10"/>
        <v>0.58244470786900004</v>
      </c>
      <c r="J33" s="61">
        <f t="shared" si="10"/>
        <v>0</v>
      </c>
      <c r="K33" s="61">
        <f t="shared" si="10"/>
        <v>0</v>
      </c>
      <c r="L33" s="61">
        <f t="shared" si="10"/>
        <v>2.5120489095133007</v>
      </c>
      <c r="M33" s="32">
        <f t="shared" si="10"/>
        <v>0</v>
      </c>
      <c r="N33" s="32">
        <f t="shared" si="10"/>
        <v>0</v>
      </c>
      <c r="O33" s="32">
        <f t="shared" si="10"/>
        <v>0</v>
      </c>
      <c r="P33" s="32">
        <f t="shared" si="10"/>
        <v>0</v>
      </c>
      <c r="Q33" s="32">
        <f t="shared" si="10"/>
        <v>0</v>
      </c>
      <c r="R33" s="61">
        <f t="shared" si="10"/>
        <v>12.701752037236702</v>
      </c>
      <c r="S33" s="61">
        <f t="shared" si="10"/>
        <v>0.74453967203060001</v>
      </c>
      <c r="T33" s="61">
        <f t="shared" si="10"/>
        <v>0</v>
      </c>
      <c r="U33" s="61">
        <f t="shared" si="10"/>
        <v>0</v>
      </c>
      <c r="V33" s="61">
        <f t="shared" si="10"/>
        <v>0.7480603458370999</v>
      </c>
      <c r="W33" s="32">
        <f t="shared" si="10"/>
        <v>0</v>
      </c>
      <c r="X33" s="61">
        <f t="shared" si="10"/>
        <v>1.8708748379999999E-4</v>
      </c>
      <c r="Y33" s="32">
        <f t="shared" si="10"/>
        <v>0</v>
      </c>
      <c r="Z33" s="32">
        <f t="shared" si="10"/>
        <v>0</v>
      </c>
      <c r="AA33" s="32">
        <f t="shared" si="10"/>
        <v>0</v>
      </c>
      <c r="AB33" s="61">
        <f t="shared" si="10"/>
        <v>78.127097387976377</v>
      </c>
      <c r="AC33" s="61">
        <f t="shared" si="10"/>
        <v>3.0550446899935011</v>
      </c>
      <c r="AD33" s="61">
        <f t="shared" si="10"/>
        <v>0</v>
      </c>
      <c r="AE33" s="61">
        <f t="shared" si="10"/>
        <v>0</v>
      </c>
      <c r="AF33" s="61">
        <f t="shared" si="10"/>
        <v>16.500463040694495</v>
      </c>
      <c r="AG33" s="32">
        <f t="shared" si="10"/>
        <v>0</v>
      </c>
      <c r="AH33" s="32">
        <f t="shared" si="10"/>
        <v>0</v>
      </c>
      <c r="AI33" s="32">
        <f t="shared" si="10"/>
        <v>0</v>
      </c>
      <c r="AJ33" s="32">
        <f t="shared" si="10"/>
        <v>0</v>
      </c>
      <c r="AK33" s="32">
        <f t="shared" si="10"/>
        <v>0</v>
      </c>
      <c r="AL33" s="61">
        <f t="shared" si="10"/>
        <v>74.797242832341311</v>
      </c>
      <c r="AM33" s="61">
        <f t="shared" si="10"/>
        <v>1.7212952957045999</v>
      </c>
      <c r="AN33" s="61">
        <f t="shared" si="10"/>
        <v>0</v>
      </c>
      <c r="AO33" s="61">
        <f t="shared" si="10"/>
        <v>0</v>
      </c>
      <c r="AP33" s="61">
        <f t="shared" si="10"/>
        <v>9.2528706149900035</v>
      </c>
      <c r="AQ33" s="32">
        <f t="shared" si="10"/>
        <v>0</v>
      </c>
      <c r="AR33" s="68">
        <f t="shared" si="10"/>
        <v>0</v>
      </c>
      <c r="AS33" s="32">
        <f t="shared" si="10"/>
        <v>0</v>
      </c>
      <c r="AT33" s="32">
        <f t="shared" si="10"/>
        <v>0</v>
      </c>
      <c r="AU33" s="32">
        <f t="shared" si="10"/>
        <v>0</v>
      </c>
      <c r="AV33" s="61">
        <f t="shared" si="10"/>
        <v>205.20090575434142</v>
      </c>
      <c r="AW33" s="61">
        <f t="shared" si="10"/>
        <v>16.444250355489302</v>
      </c>
      <c r="AX33" s="61">
        <f t="shared" si="10"/>
        <v>0</v>
      </c>
      <c r="AY33" s="61">
        <f t="shared" si="10"/>
        <v>0</v>
      </c>
      <c r="AZ33" s="61">
        <f t="shared" si="10"/>
        <v>36.644043081401101</v>
      </c>
      <c r="BA33" s="32">
        <f t="shared" si="10"/>
        <v>0</v>
      </c>
      <c r="BB33" s="32">
        <f t="shared" si="10"/>
        <v>0</v>
      </c>
      <c r="BC33" s="32">
        <f t="shared" si="10"/>
        <v>0</v>
      </c>
      <c r="BD33" s="32">
        <f t="shared" si="10"/>
        <v>0</v>
      </c>
      <c r="BE33" s="32">
        <f t="shared" si="10"/>
        <v>0</v>
      </c>
      <c r="BF33" s="32">
        <f t="shared" si="10"/>
        <v>44.634004557812787</v>
      </c>
      <c r="BG33" s="32">
        <f t="shared" si="10"/>
        <v>1.3945426658991003</v>
      </c>
      <c r="BH33" s="32">
        <f t="shared" si="10"/>
        <v>0</v>
      </c>
      <c r="BI33" s="32">
        <f t="shared" si="10"/>
        <v>0</v>
      </c>
      <c r="BJ33" s="32">
        <f t="shared" si="10"/>
        <v>3.7029297508029999</v>
      </c>
      <c r="BK33" s="32">
        <f>SUM(BK32)</f>
        <v>527.34555905706179</v>
      </c>
      <c r="BM33" s="85"/>
    </row>
    <row r="34" spans="1:65" x14ac:dyDescent="0.2">
      <c r="A34" s="15" t="s">
        <v>77</v>
      </c>
      <c r="B34" s="19" t="s">
        <v>15</v>
      </c>
      <c r="C34" s="93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4"/>
    </row>
    <row r="35" spans="1:65" x14ac:dyDescent="0.2">
      <c r="A35" s="15"/>
      <c r="B35" s="28" t="s">
        <v>129</v>
      </c>
      <c r="C35" s="34">
        <v>0</v>
      </c>
      <c r="D35" s="34">
        <v>1.1054958950322</v>
      </c>
      <c r="E35" s="34">
        <v>0</v>
      </c>
      <c r="F35" s="34">
        <v>0</v>
      </c>
      <c r="G35" s="34">
        <v>0</v>
      </c>
      <c r="H35" s="34">
        <v>6.7473850277432001</v>
      </c>
      <c r="I35" s="34">
        <v>0.93118190045120008</v>
      </c>
      <c r="J35" s="34">
        <v>0</v>
      </c>
      <c r="K35" s="34">
        <v>0</v>
      </c>
      <c r="L35" s="34">
        <v>4.1937067028045991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2.8550847217164641</v>
      </c>
      <c r="S35" s="34">
        <v>3.4503381354699998E-2</v>
      </c>
      <c r="T35" s="34">
        <v>0</v>
      </c>
      <c r="U35" s="34">
        <v>0</v>
      </c>
      <c r="V35" s="34">
        <v>1.0594893622569999</v>
      </c>
      <c r="W35" s="34">
        <v>0</v>
      </c>
      <c r="X35" s="34">
        <v>7.160558064E-4</v>
      </c>
      <c r="Y35" s="34">
        <v>0</v>
      </c>
      <c r="Z35" s="34">
        <v>0</v>
      </c>
      <c r="AA35" s="34">
        <v>0</v>
      </c>
      <c r="AB35" s="34">
        <v>45.374110415998693</v>
      </c>
      <c r="AC35" s="34">
        <v>17.6376891314824</v>
      </c>
      <c r="AD35" s="34">
        <v>0</v>
      </c>
      <c r="AE35" s="34">
        <v>0</v>
      </c>
      <c r="AF35" s="34">
        <v>23.462746282366989</v>
      </c>
      <c r="AG35" s="34">
        <v>0</v>
      </c>
      <c r="AH35" s="34">
        <v>0</v>
      </c>
      <c r="AI35" s="34">
        <v>0</v>
      </c>
      <c r="AJ35" s="34">
        <v>0</v>
      </c>
      <c r="AK35" s="34">
        <v>0</v>
      </c>
      <c r="AL35" s="34">
        <v>45.767533587990194</v>
      </c>
      <c r="AM35" s="34">
        <v>1.3482442943539001</v>
      </c>
      <c r="AN35" s="34">
        <v>0</v>
      </c>
      <c r="AO35" s="34">
        <v>0</v>
      </c>
      <c r="AP35" s="34">
        <v>10.484966438180496</v>
      </c>
      <c r="AQ35" s="34">
        <v>0</v>
      </c>
      <c r="AR35" s="65">
        <v>0</v>
      </c>
      <c r="AS35" s="34">
        <v>0</v>
      </c>
      <c r="AT35" s="34">
        <v>0</v>
      </c>
      <c r="AU35" s="34">
        <v>0</v>
      </c>
      <c r="AV35" s="34">
        <v>107.97400426758728</v>
      </c>
      <c r="AW35" s="34">
        <v>10.699949287414903</v>
      </c>
      <c r="AX35" s="34">
        <v>0</v>
      </c>
      <c r="AY35" s="34">
        <v>0</v>
      </c>
      <c r="AZ35" s="34">
        <v>48.766916070429176</v>
      </c>
      <c r="BA35" s="34">
        <v>0</v>
      </c>
      <c r="BB35" s="34">
        <v>0</v>
      </c>
      <c r="BC35" s="34">
        <v>0</v>
      </c>
      <c r="BD35" s="34">
        <v>0</v>
      </c>
      <c r="BE35" s="34">
        <v>0</v>
      </c>
      <c r="BF35" s="34">
        <v>19.784246752485942</v>
      </c>
      <c r="BG35" s="34">
        <v>1.8780718708378004</v>
      </c>
      <c r="BH35" s="34">
        <v>0</v>
      </c>
      <c r="BI35" s="34">
        <v>0</v>
      </c>
      <c r="BJ35" s="34">
        <v>4.209572162770999</v>
      </c>
      <c r="BK35" s="35">
        <f>SUM(C35:BJ35)</f>
        <v>354.31561360906454</v>
      </c>
      <c r="BL35" s="43"/>
    </row>
    <row r="36" spans="1:65" x14ac:dyDescent="0.2">
      <c r="A36" s="15"/>
      <c r="B36" s="28" t="s">
        <v>125</v>
      </c>
      <c r="C36" s="34">
        <v>0</v>
      </c>
      <c r="D36" s="34">
        <v>0.82586112706449999</v>
      </c>
      <c r="E36" s="34">
        <v>0</v>
      </c>
      <c r="F36" s="34">
        <v>0</v>
      </c>
      <c r="G36" s="34">
        <v>0</v>
      </c>
      <c r="H36" s="34">
        <v>0.65798733357059935</v>
      </c>
      <c r="I36" s="34">
        <v>3.3590509676999997E-3</v>
      </c>
      <c r="J36" s="34">
        <v>0</v>
      </c>
      <c r="K36" s="34">
        <v>0</v>
      </c>
      <c r="L36" s="34">
        <v>0.86463998283770005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0.50067433444169973</v>
      </c>
      <c r="S36" s="34">
        <v>1.4961138709E-3</v>
      </c>
      <c r="T36" s="34">
        <v>0</v>
      </c>
      <c r="U36" s="34">
        <v>0</v>
      </c>
      <c r="V36" s="34">
        <v>0.41691582202415145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20.634232984550497</v>
      </c>
      <c r="AC36" s="34">
        <v>2.5021187769657005</v>
      </c>
      <c r="AD36" s="34">
        <v>0.15969354838700001</v>
      </c>
      <c r="AE36" s="34">
        <v>0</v>
      </c>
      <c r="AF36" s="34">
        <v>24.522364316823499</v>
      </c>
      <c r="AG36" s="34">
        <v>0</v>
      </c>
      <c r="AH36" s="34">
        <v>0</v>
      </c>
      <c r="AI36" s="34">
        <v>0</v>
      </c>
      <c r="AJ36" s="34">
        <v>0</v>
      </c>
      <c r="AK36" s="34">
        <v>0</v>
      </c>
      <c r="AL36" s="34">
        <v>22.613050269951298</v>
      </c>
      <c r="AM36" s="34">
        <v>1.6272707745476005</v>
      </c>
      <c r="AN36" s="34">
        <v>0</v>
      </c>
      <c r="AO36" s="34">
        <v>0</v>
      </c>
      <c r="AP36" s="34">
        <v>14.636677486827413</v>
      </c>
      <c r="AQ36" s="34">
        <v>0</v>
      </c>
      <c r="AR36" s="65">
        <v>0</v>
      </c>
      <c r="AS36" s="34">
        <v>0</v>
      </c>
      <c r="AT36" s="34">
        <v>0</v>
      </c>
      <c r="AU36" s="34">
        <v>0</v>
      </c>
      <c r="AV36" s="34">
        <v>1.663608503341496</v>
      </c>
      <c r="AW36" s="34">
        <v>0.9363961267416</v>
      </c>
      <c r="AX36" s="34">
        <v>0</v>
      </c>
      <c r="AY36" s="34">
        <v>0</v>
      </c>
      <c r="AZ36" s="34">
        <v>2.2510907052243008</v>
      </c>
      <c r="BA36" s="34">
        <v>0</v>
      </c>
      <c r="BB36" s="34">
        <v>0</v>
      </c>
      <c r="BC36" s="34">
        <v>0</v>
      </c>
      <c r="BD36" s="34">
        <v>0</v>
      </c>
      <c r="BE36" s="34">
        <v>0</v>
      </c>
      <c r="BF36" s="34">
        <v>0.9421124059900996</v>
      </c>
      <c r="BG36" s="34">
        <v>5.3976419354799993E-2</v>
      </c>
      <c r="BH36" s="34">
        <v>0</v>
      </c>
      <c r="BI36" s="34">
        <v>0</v>
      </c>
      <c r="BJ36" s="34">
        <v>1.3768814382568999</v>
      </c>
      <c r="BK36" s="35">
        <f>SUM(C36:BJ36)</f>
        <v>97.190407521739445</v>
      </c>
      <c r="BL36" s="43"/>
    </row>
    <row r="37" spans="1:65" x14ac:dyDescent="0.2">
      <c r="A37" s="15"/>
      <c r="B37" s="28" t="s">
        <v>116</v>
      </c>
      <c r="C37" s="34">
        <v>0</v>
      </c>
      <c r="D37" s="34">
        <v>0.74841287806449996</v>
      </c>
      <c r="E37" s="34">
        <v>0</v>
      </c>
      <c r="F37" s="34">
        <v>0</v>
      </c>
      <c r="G37" s="34">
        <v>0</v>
      </c>
      <c r="H37" s="34">
        <v>1.9921110264332986</v>
      </c>
      <c r="I37" s="34">
        <v>1.19865806451E-2</v>
      </c>
      <c r="J37" s="34">
        <v>0</v>
      </c>
      <c r="K37" s="34">
        <v>0</v>
      </c>
      <c r="L37" s="34">
        <v>0.50537566545080004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1.6783955377881454</v>
      </c>
      <c r="S37" s="34">
        <v>1.7972909670966002</v>
      </c>
      <c r="T37" s="34">
        <v>0</v>
      </c>
      <c r="U37" s="34">
        <v>0</v>
      </c>
      <c r="V37" s="34">
        <v>0.20440920961269998</v>
      </c>
      <c r="W37" s="34">
        <v>0</v>
      </c>
      <c r="X37" s="34">
        <v>6.1263677300000006E-5</v>
      </c>
      <c r="Y37" s="34">
        <v>0</v>
      </c>
      <c r="Z37" s="34">
        <v>0</v>
      </c>
      <c r="AA37" s="34">
        <v>0</v>
      </c>
      <c r="AB37" s="34">
        <v>32.322903291944272</v>
      </c>
      <c r="AC37" s="34">
        <v>1.6145393382878006</v>
      </c>
      <c r="AD37" s="34">
        <v>0</v>
      </c>
      <c r="AE37" s="34">
        <v>0</v>
      </c>
      <c r="AF37" s="34">
        <v>24.05487827278661</v>
      </c>
      <c r="AG37" s="34">
        <v>0</v>
      </c>
      <c r="AH37" s="34">
        <v>0</v>
      </c>
      <c r="AI37" s="34">
        <v>0</v>
      </c>
      <c r="AJ37" s="34">
        <v>0</v>
      </c>
      <c r="AK37" s="34">
        <v>0</v>
      </c>
      <c r="AL37" s="34">
        <v>38.959368020246558</v>
      </c>
      <c r="AM37" s="34">
        <v>2.1539940193848008</v>
      </c>
      <c r="AN37" s="34">
        <v>0.14130967741930001</v>
      </c>
      <c r="AO37" s="34">
        <v>0</v>
      </c>
      <c r="AP37" s="34">
        <v>16.103423657855409</v>
      </c>
      <c r="AQ37" s="34">
        <v>0</v>
      </c>
      <c r="AR37" s="65">
        <v>0</v>
      </c>
      <c r="AS37" s="34">
        <v>0</v>
      </c>
      <c r="AT37" s="34">
        <v>0</v>
      </c>
      <c r="AU37" s="34">
        <v>0</v>
      </c>
      <c r="AV37" s="34">
        <v>8.1185477319816979</v>
      </c>
      <c r="AW37" s="34">
        <v>0.32493895454749999</v>
      </c>
      <c r="AX37" s="34">
        <v>0</v>
      </c>
      <c r="AY37" s="34">
        <v>0</v>
      </c>
      <c r="AZ37" s="34">
        <v>5.3349053786101006</v>
      </c>
      <c r="BA37" s="34">
        <v>0</v>
      </c>
      <c r="BB37" s="34">
        <v>0</v>
      </c>
      <c r="BC37" s="34">
        <v>0</v>
      </c>
      <c r="BD37" s="34">
        <v>0</v>
      </c>
      <c r="BE37" s="34">
        <v>0</v>
      </c>
      <c r="BF37" s="34">
        <v>3.7748815440409031</v>
      </c>
      <c r="BG37" s="34">
        <v>9.7464150320000012E-3</v>
      </c>
      <c r="BH37" s="34">
        <v>0</v>
      </c>
      <c r="BI37" s="34">
        <v>0</v>
      </c>
      <c r="BJ37" s="34">
        <v>1.0075594894505</v>
      </c>
      <c r="BK37" s="35">
        <f>SUM(C37:BJ37)</f>
        <v>140.85903892035589</v>
      </c>
      <c r="BL37" s="43"/>
    </row>
    <row r="38" spans="1:65" x14ac:dyDescent="0.2">
      <c r="A38" s="15"/>
      <c r="B38" s="28" t="s">
        <v>123</v>
      </c>
      <c r="C38" s="34">
        <v>0</v>
      </c>
      <c r="D38" s="34">
        <v>0.6787392959677</v>
      </c>
      <c r="E38" s="34">
        <v>0</v>
      </c>
      <c r="F38" s="34">
        <v>0</v>
      </c>
      <c r="G38" s="34">
        <v>0</v>
      </c>
      <c r="H38" s="34">
        <v>1.2766711282390004</v>
      </c>
      <c r="I38" s="34">
        <v>2.5304215064300001E-2</v>
      </c>
      <c r="J38" s="34">
        <v>0</v>
      </c>
      <c r="K38" s="34">
        <v>0</v>
      </c>
      <c r="L38" s="34">
        <v>2.4639420325149004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0.89723869615121099</v>
      </c>
      <c r="S38" s="34">
        <v>3.4501241096599994E-2</v>
      </c>
      <c r="T38" s="34">
        <v>0</v>
      </c>
      <c r="U38" s="34">
        <v>0</v>
      </c>
      <c r="V38" s="34">
        <v>0.24258859461249999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20.466780467800806</v>
      </c>
      <c r="AC38" s="34">
        <v>2.6709487069646998</v>
      </c>
      <c r="AD38" s="34">
        <v>0</v>
      </c>
      <c r="AE38" s="34">
        <v>0</v>
      </c>
      <c r="AF38" s="34">
        <v>18.254020629208512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4">
        <v>22.337495673834454</v>
      </c>
      <c r="AM38" s="34">
        <v>2.1052824097728995</v>
      </c>
      <c r="AN38" s="34">
        <v>0</v>
      </c>
      <c r="AO38" s="34">
        <v>0</v>
      </c>
      <c r="AP38" s="34">
        <v>11.527592403633609</v>
      </c>
      <c r="AQ38" s="34">
        <v>0</v>
      </c>
      <c r="AR38" s="65">
        <v>0</v>
      </c>
      <c r="AS38" s="34">
        <v>0</v>
      </c>
      <c r="AT38" s="34">
        <v>0</v>
      </c>
      <c r="AU38" s="34">
        <v>0</v>
      </c>
      <c r="AV38" s="34">
        <v>5.260669233323874</v>
      </c>
      <c r="AW38" s="34">
        <v>0.13144168857979999</v>
      </c>
      <c r="AX38" s="34">
        <v>0</v>
      </c>
      <c r="AY38" s="34">
        <v>0</v>
      </c>
      <c r="AZ38" s="34">
        <v>4.0674535648666001</v>
      </c>
      <c r="BA38" s="34">
        <v>0</v>
      </c>
      <c r="BB38" s="34">
        <v>0</v>
      </c>
      <c r="BC38" s="34">
        <v>0</v>
      </c>
      <c r="BD38" s="34">
        <v>0</v>
      </c>
      <c r="BE38" s="34">
        <v>0</v>
      </c>
      <c r="BF38" s="34">
        <v>3.5103465547243</v>
      </c>
      <c r="BG38" s="34">
        <v>0.8180716269353</v>
      </c>
      <c r="BH38" s="34">
        <v>0</v>
      </c>
      <c r="BI38" s="34">
        <v>0</v>
      </c>
      <c r="BJ38" s="34">
        <v>1.5374706055787994</v>
      </c>
      <c r="BK38" s="35">
        <f t="shared" ref="BK38:BK41" si="11">SUM(C38:BJ38)</f>
        <v>98.306558768869849</v>
      </c>
      <c r="BL38" s="43"/>
    </row>
    <row r="39" spans="1:65" x14ac:dyDescent="0.2">
      <c r="A39" s="15"/>
      <c r="B39" s="28" t="s">
        <v>126</v>
      </c>
      <c r="C39" s="34">
        <v>0</v>
      </c>
      <c r="D39" s="34">
        <v>0.72722477664509999</v>
      </c>
      <c r="E39" s="34">
        <v>0</v>
      </c>
      <c r="F39" s="34">
        <v>0</v>
      </c>
      <c r="G39" s="34">
        <v>0</v>
      </c>
      <c r="H39" s="34">
        <v>1.8316224929075995</v>
      </c>
      <c r="I39" s="34">
        <v>2.4255321016128</v>
      </c>
      <c r="J39" s="34">
        <v>0</v>
      </c>
      <c r="K39" s="34">
        <v>0</v>
      </c>
      <c r="L39" s="34">
        <v>1.1031810026442999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1.5933365616033111</v>
      </c>
      <c r="S39" s="34">
        <v>0.20023199480629997</v>
      </c>
      <c r="T39" s="34">
        <v>0</v>
      </c>
      <c r="U39" s="34">
        <v>0</v>
      </c>
      <c r="V39" s="34">
        <v>0.8419110361605</v>
      </c>
      <c r="W39" s="34">
        <v>0</v>
      </c>
      <c r="X39" s="34">
        <v>1.3728461290000001E-4</v>
      </c>
      <c r="Y39" s="34">
        <v>0</v>
      </c>
      <c r="Z39" s="34">
        <v>0</v>
      </c>
      <c r="AA39" s="34">
        <v>0</v>
      </c>
      <c r="AB39" s="34">
        <v>12.191046839278858</v>
      </c>
      <c r="AC39" s="34">
        <v>2.5451512439346002</v>
      </c>
      <c r="AD39" s="34">
        <v>0</v>
      </c>
      <c r="AE39" s="34">
        <v>0</v>
      </c>
      <c r="AF39" s="34">
        <v>20.700242536083994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34">
        <v>13.067026902262786</v>
      </c>
      <c r="AM39" s="34">
        <v>0.6715016304189001</v>
      </c>
      <c r="AN39" s="34">
        <v>0</v>
      </c>
      <c r="AO39" s="34">
        <v>0</v>
      </c>
      <c r="AP39" s="34">
        <v>9.8566069659918991</v>
      </c>
      <c r="AQ39" s="34">
        <v>0</v>
      </c>
      <c r="AR39" s="65">
        <v>0</v>
      </c>
      <c r="AS39" s="34">
        <v>0</v>
      </c>
      <c r="AT39" s="34">
        <v>0</v>
      </c>
      <c r="AU39" s="34">
        <v>0</v>
      </c>
      <c r="AV39" s="34">
        <v>5.1245567067066071</v>
      </c>
      <c r="AW39" s="34">
        <v>0.12050703474159999</v>
      </c>
      <c r="AX39" s="34">
        <v>0</v>
      </c>
      <c r="AY39" s="34">
        <v>0</v>
      </c>
      <c r="AZ39" s="34">
        <v>6.2859261507389013</v>
      </c>
      <c r="BA39" s="34">
        <v>0</v>
      </c>
      <c r="BB39" s="34">
        <v>0</v>
      </c>
      <c r="BC39" s="34">
        <v>0</v>
      </c>
      <c r="BD39" s="34">
        <v>0</v>
      </c>
      <c r="BE39" s="34">
        <v>0</v>
      </c>
      <c r="BF39" s="34">
        <v>2.2170220678181001</v>
      </c>
      <c r="BG39" s="34">
        <v>0.3404924694191</v>
      </c>
      <c r="BH39" s="34">
        <v>0</v>
      </c>
      <c r="BI39" s="34">
        <v>0</v>
      </c>
      <c r="BJ39" s="34">
        <v>0.57693993064409987</v>
      </c>
      <c r="BK39" s="35">
        <f t="shared" si="11"/>
        <v>82.420197729032282</v>
      </c>
      <c r="BL39" s="43"/>
    </row>
    <row r="40" spans="1:65" x14ac:dyDescent="0.2">
      <c r="A40" s="15"/>
      <c r="B40" s="28" t="s">
        <v>107</v>
      </c>
      <c r="C40" s="34">
        <v>0</v>
      </c>
      <c r="D40" s="34">
        <v>1.0777445009677</v>
      </c>
      <c r="E40" s="34">
        <v>0</v>
      </c>
      <c r="F40" s="34">
        <v>0</v>
      </c>
      <c r="G40" s="34">
        <v>0</v>
      </c>
      <c r="H40" s="34">
        <v>9.4455078100645107</v>
      </c>
      <c r="I40" s="34">
        <v>2.3735668222572994</v>
      </c>
      <c r="J40" s="34">
        <v>0</v>
      </c>
      <c r="K40" s="34">
        <v>0</v>
      </c>
      <c r="L40" s="34">
        <v>3.5918234053841012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5.6006020630091884</v>
      </c>
      <c r="S40" s="34">
        <v>1.4281936226448999</v>
      </c>
      <c r="T40" s="34">
        <v>0</v>
      </c>
      <c r="U40" s="34">
        <v>0</v>
      </c>
      <c r="V40" s="34">
        <v>1.7498745603087593</v>
      </c>
      <c r="W40" s="34">
        <v>0</v>
      </c>
      <c r="X40" s="34">
        <v>1.0475975161000001E-3</v>
      </c>
      <c r="Y40" s="34">
        <v>0</v>
      </c>
      <c r="Z40" s="34">
        <v>0</v>
      </c>
      <c r="AA40" s="34">
        <v>0</v>
      </c>
      <c r="AB40" s="34">
        <v>97.429916639229432</v>
      </c>
      <c r="AC40" s="34">
        <v>9.4913734953189</v>
      </c>
      <c r="AD40" s="34">
        <v>0.53299392964509995</v>
      </c>
      <c r="AE40" s="34">
        <v>0</v>
      </c>
      <c r="AF40" s="34">
        <v>63.240265315802986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34">
        <v>105.09903123318632</v>
      </c>
      <c r="AM40" s="34">
        <v>4.138731210120298</v>
      </c>
      <c r="AN40" s="34">
        <v>0</v>
      </c>
      <c r="AO40" s="34">
        <v>0</v>
      </c>
      <c r="AP40" s="34">
        <v>34.13127481648678</v>
      </c>
      <c r="AQ40" s="34">
        <v>0</v>
      </c>
      <c r="AR40" s="65">
        <v>0</v>
      </c>
      <c r="AS40" s="34">
        <v>0</v>
      </c>
      <c r="AT40" s="34">
        <v>0</v>
      </c>
      <c r="AU40" s="34">
        <v>0</v>
      </c>
      <c r="AV40" s="34">
        <v>85.963943740106458</v>
      </c>
      <c r="AW40" s="34">
        <v>4.6171317304480981</v>
      </c>
      <c r="AX40" s="34">
        <v>0</v>
      </c>
      <c r="AY40" s="34">
        <v>0</v>
      </c>
      <c r="AZ40" s="34">
        <v>41.120554476272915</v>
      </c>
      <c r="BA40" s="34">
        <v>0</v>
      </c>
      <c r="BB40" s="34">
        <v>0</v>
      </c>
      <c r="BC40" s="34">
        <v>0</v>
      </c>
      <c r="BD40" s="34">
        <v>0</v>
      </c>
      <c r="BE40" s="34">
        <v>0</v>
      </c>
      <c r="BF40" s="34">
        <v>22.941654939238337</v>
      </c>
      <c r="BG40" s="34">
        <v>1.4046348172247998</v>
      </c>
      <c r="BH40" s="34">
        <v>0</v>
      </c>
      <c r="BI40" s="34">
        <v>0</v>
      </c>
      <c r="BJ40" s="34">
        <v>5.0020003139639</v>
      </c>
      <c r="BK40" s="35">
        <f t="shared" ref="BK40" si="12">SUM(C40:BJ40)</f>
        <v>500.38186703919683</v>
      </c>
      <c r="BL40" s="43"/>
    </row>
    <row r="41" spans="1:65" x14ac:dyDescent="0.2">
      <c r="A41" s="15"/>
      <c r="B41" s="28" t="s">
        <v>124</v>
      </c>
      <c r="C41" s="34">
        <v>0</v>
      </c>
      <c r="D41" s="34">
        <v>0.77427403277410001</v>
      </c>
      <c r="E41" s="34">
        <v>0</v>
      </c>
      <c r="F41" s="34">
        <v>0</v>
      </c>
      <c r="G41" s="34">
        <v>0</v>
      </c>
      <c r="H41" s="34">
        <v>0.67905730763729999</v>
      </c>
      <c r="I41" s="34">
        <v>6.2065806451600002E-2</v>
      </c>
      <c r="J41" s="34">
        <v>0</v>
      </c>
      <c r="K41" s="34">
        <v>0</v>
      </c>
      <c r="L41" s="34">
        <v>0.51348589732219996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0.85554268866205763</v>
      </c>
      <c r="S41" s="34">
        <v>0</v>
      </c>
      <c r="T41" s="34">
        <v>0</v>
      </c>
      <c r="U41" s="34">
        <v>0</v>
      </c>
      <c r="V41" s="34">
        <v>0.35287677812849999</v>
      </c>
      <c r="W41" s="34">
        <v>0</v>
      </c>
      <c r="X41" s="34">
        <v>4.3546257999999999E-5</v>
      </c>
      <c r="Y41" s="34">
        <v>0</v>
      </c>
      <c r="Z41" s="34">
        <v>0</v>
      </c>
      <c r="AA41" s="34">
        <v>0</v>
      </c>
      <c r="AB41" s="34">
        <v>23.462271684699672</v>
      </c>
      <c r="AC41" s="34">
        <v>3.0539965695785005</v>
      </c>
      <c r="AD41" s="34">
        <v>0</v>
      </c>
      <c r="AE41" s="34">
        <v>0</v>
      </c>
      <c r="AF41" s="34">
        <v>23.934326971916807</v>
      </c>
      <c r="AG41" s="34">
        <v>0</v>
      </c>
      <c r="AH41" s="34">
        <v>0</v>
      </c>
      <c r="AI41" s="34">
        <v>0</v>
      </c>
      <c r="AJ41" s="34">
        <v>0</v>
      </c>
      <c r="AK41" s="34">
        <v>0</v>
      </c>
      <c r="AL41" s="34">
        <v>29.016412647299191</v>
      </c>
      <c r="AM41" s="34">
        <v>2.8058847330634009</v>
      </c>
      <c r="AN41" s="34">
        <v>0</v>
      </c>
      <c r="AO41" s="34">
        <v>0</v>
      </c>
      <c r="AP41" s="34">
        <v>15.671304068339591</v>
      </c>
      <c r="AQ41" s="34">
        <v>0</v>
      </c>
      <c r="AR41" s="65">
        <v>0</v>
      </c>
      <c r="AS41" s="34">
        <v>0</v>
      </c>
      <c r="AT41" s="34">
        <v>0</v>
      </c>
      <c r="AU41" s="34">
        <v>0</v>
      </c>
      <c r="AV41" s="34">
        <v>3.5630112089797152</v>
      </c>
      <c r="AW41" s="34">
        <v>0.73666697003219994</v>
      </c>
      <c r="AX41" s="34">
        <v>0</v>
      </c>
      <c r="AY41" s="34">
        <v>0</v>
      </c>
      <c r="AZ41" s="34">
        <v>1.1068246507732997</v>
      </c>
      <c r="BA41" s="34">
        <v>0</v>
      </c>
      <c r="BB41" s="34">
        <v>0</v>
      </c>
      <c r="BC41" s="34">
        <v>0</v>
      </c>
      <c r="BD41" s="34">
        <v>0</v>
      </c>
      <c r="BE41" s="34">
        <v>0</v>
      </c>
      <c r="BF41" s="34">
        <v>1.5794544308271048</v>
      </c>
      <c r="BG41" s="34">
        <v>0.15716467741920001</v>
      </c>
      <c r="BH41" s="34">
        <v>7.4840322580599999E-2</v>
      </c>
      <c r="BI41" s="34">
        <v>0</v>
      </c>
      <c r="BJ41" s="34">
        <v>0.50462369835419996</v>
      </c>
      <c r="BK41" s="35">
        <f t="shared" si="11"/>
        <v>108.90412869109726</v>
      </c>
      <c r="BL41" s="43"/>
    </row>
    <row r="42" spans="1:65" x14ac:dyDescent="0.2">
      <c r="A42" s="15"/>
      <c r="B42" s="28" t="s">
        <v>127</v>
      </c>
      <c r="C42" s="34">
        <v>0</v>
      </c>
      <c r="D42" s="34">
        <v>0.88985716619349997</v>
      </c>
      <c r="E42" s="34">
        <v>0</v>
      </c>
      <c r="F42" s="34">
        <v>0</v>
      </c>
      <c r="G42" s="34">
        <v>0</v>
      </c>
      <c r="H42" s="34">
        <v>3.5024431827124971</v>
      </c>
      <c r="I42" s="34">
        <v>9.9139860515899986E-2</v>
      </c>
      <c r="J42" s="34">
        <v>0</v>
      </c>
      <c r="K42" s="34">
        <v>0</v>
      </c>
      <c r="L42" s="34">
        <v>1.0771761930314003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2.4189600434994323</v>
      </c>
      <c r="S42" s="34">
        <v>0.16292836109650002</v>
      </c>
      <c r="T42" s="34">
        <v>0</v>
      </c>
      <c r="U42" s="34">
        <v>0</v>
      </c>
      <c r="V42" s="34">
        <v>0.58323685957990001</v>
      </c>
      <c r="W42" s="34">
        <v>0</v>
      </c>
      <c r="X42" s="34">
        <v>2.3556170960000001E-4</v>
      </c>
      <c r="Y42" s="34">
        <v>0</v>
      </c>
      <c r="Z42" s="34">
        <v>0</v>
      </c>
      <c r="AA42" s="34">
        <v>0</v>
      </c>
      <c r="AB42" s="34">
        <v>53.793914602927074</v>
      </c>
      <c r="AC42" s="34">
        <v>5.7574734663517004</v>
      </c>
      <c r="AD42" s="34">
        <v>0</v>
      </c>
      <c r="AE42" s="34">
        <v>0</v>
      </c>
      <c r="AF42" s="34">
        <v>34.165928354074957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60.259156031640138</v>
      </c>
      <c r="AM42" s="34">
        <v>1.4894235523846999</v>
      </c>
      <c r="AN42" s="34">
        <v>0</v>
      </c>
      <c r="AO42" s="34">
        <v>0</v>
      </c>
      <c r="AP42" s="34">
        <v>15.715347973499904</v>
      </c>
      <c r="AQ42" s="34">
        <v>0</v>
      </c>
      <c r="AR42" s="65">
        <v>0</v>
      </c>
      <c r="AS42" s="34">
        <v>0</v>
      </c>
      <c r="AT42" s="34">
        <v>0</v>
      </c>
      <c r="AU42" s="34">
        <v>0</v>
      </c>
      <c r="AV42" s="34">
        <v>13.610439724799409</v>
      </c>
      <c r="AW42" s="34">
        <v>0.72733589293440015</v>
      </c>
      <c r="AX42" s="34">
        <v>0</v>
      </c>
      <c r="AY42" s="34">
        <v>0</v>
      </c>
      <c r="AZ42" s="34">
        <v>4.6385409918032998</v>
      </c>
      <c r="BA42" s="34">
        <v>0</v>
      </c>
      <c r="BB42" s="34">
        <v>0</v>
      </c>
      <c r="BC42" s="34">
        <v>0</v>
      </c>
      <c r="BD42" s="34">
        <v>0</v>
      </c>
      <c r="BE42" s="34">
        <v>0</v>
      </c>
      <c r="BF42" s="34">
        <v>6.2974327456282184</v>
      </c>
      <c r="BG42" s="34">
        <v>1.4317331115800001</v>
      </c>
      <c r="BH42" s="34">
        <v>0</v>
      </c>
      <c r="BI42" s="34">
        <v>0</v>
      </c>
      <c r="BJ42" s="34">
        <v>1.7577140522559997</v>
      </c>
      <c r="BK42" s="35">
        <f>SUM(C42:BJ42)</f>
        <v>208.37841772821855</v>
      </c>
    </row>
    <row r="43" spans="1:65" x14ac:dyDescent="0.2">
      <c r="A43" s="15"/>
      <c r="B43" s="28" t="s">
        <v>108</v>
      </c>
      <c r="C43" s="34">
        <v>0</v>
      </c>
      <c r="D43" s="34">
        <v>0.99675862354830003</v>
      </c>
      <c r="E43" s="34">
        <v>0</v>
      </c>
      <c r="F43" s="34">
        <v>0</v>
      </c>
      <c r="G43" s="34">
        <v>0</v>
      </c>
      <c r="H43" s="34">
        <v>6.913208310539213</v>
      </c>
      <c r="I43" s="34">
        <v>53.612879917580301</v>
      </c>
      <c r="J43" s="34">
        <v>0</v>
      </c>
      <c r="K43" s="34">
        <v>0</v>
      </c>
      <c r="L43" s="34">
        <v>2.5796780214817003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3.8247987315612915</v>
      </c>
      <c r="S43" s="34">
        <v>10.135515812741698</v>
      </c>
      <c r="T43" s="34">
        <v>0</v>
      </c>
      <c r="U43" s="34">
        <v>0</v>
      </c>
      <c r="V43" s="34">
        <v>0.45922148893450004</v>
      </c>
      <c r="W43" s="34">
        <v>0</v>
      </c>
      <c r="X43" s="34">
        <v>1.93538709E-5</v>
      </c>
      <c r="Y43" s="34">
        <v>0</v>
      </c>
      <c r="Z43" s="34">
        <v>0</v>
      </c>
      <c r="AA43" s="34">
        <v>0</v>
      </c>
      <c r="AB43" s="34">
        <v>24.30512084731652</v>
      </c>
      <c r="AC43" s="34">
        <v>16.719489255900889</v>
      </c>
      <c r="AD43" s="34">
        <v>0.7383740987741001</v>
      </c>
      <c r="AE43" s="34">
        <v>0</v>
      </c>
      <c r="AF43" s="34">
        <v>11.619853630381598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34">
        <v>21.065453265875654</v>
      </c>
      <c r="AM43" s="34">
        <v>0.81246932109530001</v>
      </c>
      <c r="AN43" s="34">
        <v>0</v>
      </c>
      <c r="AO43" s="34">
        <v>0</v>
      </c>
      <c r="AP43" s="34">
        <v>3.3319339873845011</v>
      </c>
      <c r="AQ43" s="34">
        <v>0</v>
      </c>
      <c r="AR43" s="65">
        <v>0</v>
      </c>
      <c r="AS43" s="34">
        <v>0</v>
      </c>
      <c r="AT43" s="34">
        <v>0</v>
      </c>
      <c r="AU43" s="34">
        <v>0</v>
      </c>
      <c r="AV43" s="34">
        <v>27.411977262293618</v>
      </c>
      <c r="AW43" s="34">
        <v>1.2882148872569001</v>
      </c>
      <c r="AX43" s="34">
        <v>0</v>
      </c>
      <c r="AY43" s="34">
        <v>0</v>
      </c>
      <c r="AZ43" s="34">
        <v>8.0146156282551999</v>
      </c>
      <c r="BA43" s="34">
        <v>0</v>
      </c>
      <c r="BB43" s="34">
        <v>0</v>
      </c>
      <c r="BC43" s="34">
        <v>0</v>
      </c>
      <c r="BD43" s="34">
        <v>0</v>
      </c>
      <c r="BE43" s="34">
        <v>0</v>
      </c>
      <c r="BF43" s="34">
        <v>8.8229716168531063</v>
      </c>
      <c r="BG43" s="34">
        <v>0.1111547414838</v>
      </c>
      <c r="BH43" s="34">
        <v>0</v>
      </c>
      <c r="BI43" s="34">
        <v>0</v>
      </c>
      <c r="BJ43" s="34">
        <v>2.1095982049023001</v>
      </c>
      <c r="BK43" s="35">
        <f>SUM(C43:BJ43)</f>
        <v>204.87330700803142</v>
      </c>
    </row>
    <row r="44" spans="1:65" x14ac:dyDescent="0.2">
      <c r="A44" s="15"/>
      <c r="B44" s="28" t="s">
        <v>109</v>
      </c>
      <c r="C44" s="34">
        <v>0</v>
      </c>
      <c r="D44" s="34">
        <v>1.0737303662902999</v>
      </c>
      <c r="E44" s="34">
        <v>0</v>
      </c>
      <c r="F44" s="34">
        <v>0</v>
      </c>
      <c r="G44" s="34">
        <v>0</v>
      </c>
      <c r="H44" s="34">
        <v>6.2826553147407012</v>
      </c>
      <c r="I44" s="34">
        <v>1.8623970032099972E-2</v>
      </c>
      <c r="J44" s="34">
        <v>0</v>
      </c>
      <c r="K44" s="34">
        <v>0</v>
      </c>
      <c r="L44" s="34">
        <v>2.0036583922890001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3.7056403957581261</v>
      </c>
      <c r="S44" s="34">
        <v>2.9558948380000003E-4</v>
      </c>
      <c r="T44" s="34">
        <v>0</v>
      </c>
      <c r="U44" s="34">
        <v>0</v>
      </c>
      <c r="V44" s="34">
        <v>0.20437903629000004</v>
      </c>
      <c r="W44" s="34">
        <v>0</v>
      </c>
      <c r="X44" s="34">
        <v>0</v>
      </c>
      <c r="Y44" s="34">
        <v>0</v>
      </c>
      <c r="Z44" s="34">
        <v>0</v>
      </c>
      <c r="AA44" s="34">
        <v>0</v>
      </c>
      <c r="AB44" s="34">
        <v>7.710615168335301</v>
      </c>
      <c r="AC44" s="34">
        <v>5.0513041548099998E-2</v>
      </c>
      <c r="AD44" s="34">
        <v>0.13041415525799999</v>
      </c>
      <c r="AE44" s="34">
        <v>0</v>
      </c>
      <c r="AF44" s="34">
        <v>1.4971946451273999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34">
        <v>5.4492494764971973</v>
      </c>
      <c r="AM44" s="34">
        <v>8.1680493451300004E-2</v>
      </c>
      <c r="AN44" s="34">
        <v>0</v>
      </c>
      <c r="AO44" s="34">
        <v>0</v>
      </c>
      <c r="AP44" s="34">
        <v>0.68467947061230006</v>
      </c>
      <c r="AQ44" s="34">
        <v>0</v>
      </c>
      <c r="AR44" s="65">
        <v>0</v>
      </c>
      <c r="AS44" s="34">
        <v>0</v>
      </c>
      <c r="AT44" s="34">
        <v>0</v>
      </c>
      <c r="AU44" s="34">
        <v>0</v>
      </c>
      <c r="AV44" s="34">
        <v>12.785376589765006</v>
      </c>
      <c r="AW44" s="34">
        <v>0.78636866116100002</v>
      </c>
      <c r="AX44" s="34">
        <v>0</v>
      </c>
      <c r="AY44" s="34">
        <v>0</v>
      </c>
      <c r="AZ44" s="34">
        <v>8.0732208457725996</v>
      </c>
      <c r="BA44" s="34">
        <v>0</v>
      </c>
      <c r="BB44" s="34">
        <v>0</v>
      </c>
      <c r="BC44" s="34">
        <v>0</v>
      </c>
      <c r="BD44" s="34">
        <v>0</v>
      </c>
      <c r="BE44" s="34">
        <v>0</v>
      </c>
      <c r="BF44" s="34">
        <v>3.2682029802331032</v>
      </c>
      <c r="BG44" s="34">
        <v>1.56809952258E-2</v>
      </c>
      <c r="BH44" s="34">
        <v>0</v>
      </c>
      <c r="BI44" s="34">
        <v>0</v>
      </c>
      <c r="BJ44" s="34">
        <v>1.5184722257900001E-2</v>
      </c>
      <c r="BK44" s="35">
        <f>SUM(C44:BJ44)</f>
        <v>53.837364310129033</v>
      </c>
    </row>
    <row r="45" spans="1:65" x14ac:dyDescent="0.2">
      <c r="A45" s="15"/>
      <c r="B45" s="28" t="s">
        <v>117</v>
      </c>
      <c r="C45" s="44">
        <v>0</v>
      </c>
      <c r="D45" s="44">
        <v>0.81272937996770001</v>
      </c>
      <c r="E45" s="44">
        <v>0</v>
      </c>
      <c r="F45" s="44">
        <v>0</v>
      </c>
      <c r="G45" s="44">
        <v>0</v>
      </c>
      <c r="H45" s="44">
        <v>3.4106864775464985</v>
      </c>
      <c r="I45" s="44">
        <v>4.7002057999599979E-2</v>
      </c>
      <c r="J45" s="44">
        <v>0</v>
      </c>
      <c r="K45" s="44">
        <v>0</v>
      </c>
      <c r="L45" s="44">
        <v>1.5826327319664999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2.3537689940087931</v>
      </c>
      <c r="S45" s="44">
        <v>0.21432834822559998</v>
      </c>
      <c r="T45" s="44">
        <v>0</v>
      </c>
      <c r="U45" s="44">
        <v>0</v>
      </c>
      <c r="V45" s="44">
        <v>0.97531333719290003</v>
      </c>
      <c r="W45" s="44">
        <v>0</v>
      </c>
      <c r="X45" s="44">
        <v>0</v>
      </c>
      <c r="Y45" s="44">
        <v>0</v>
      </c>
      <c r="Z45" s="44">
        <v>0</v>
      </c>
      <c r="AA45" s="44">
        <v>0</v>
      </c>
      <c r="AB45" s="44">
        <v>26.838825141828874</v>
      </c>
      <c r="AC45" s="44">
        <v>1.2196578200949002</v>
      </c>
      <c r="AD45" s="44">
        <v>0</v>
      </c>
      <c r="AE45" s="44">
        <v>0</v>
      </c>
      <c r="AF45" s="44">
        <v>12.592038837890795</v>
      </c>
      <c r="AG45" s="44">
        <v>0</v>
      </c>
      <c r="AH45" s="44">
        <v>0</v>
      </c>
      <c r="AI45" s="44">
        <v>0</v>
      </c>
      <c r="AJ45" s="44">
        <v>0</v>
      </c>
      <c r="AK45" s="44">
        <v>0</v>
      </c>
      <c r="AL45" s="44">
        <v>36.089957881948443</v>
      </c>
      <c r="AM45" s="44">
        <v>1.5205984566438999</v>
      </c>
      <c r="AN45" s="44">
        <v>0</v>
      </c>
      <c r="AO45" s="44">
        <v>0</v>
      </c>
      <c r="AP45" s="44">
        <v>10.452216188958193</v>
      </c>
      <c r="AQ45" s="44">
        <v>0</v>
      </c>
      <c r="AR45" s="70">
        <v>0</v>
      </c>
      <c r="AS45" s="44">
        <v>0</v>
      </c>
      <c r="AT45" s="44">
        <v>0</v>
      </c>
      <c r="AU45" s="44">
        <v>0</v>
      </c>
      <c r="AV45" s="44">
        <v>11.884146589473914</v>
      </c>
      <c r="AW45" s="44">
        <v>0.21323286670900002</v>
      </c>
      <c r="AX45" s="44">
        <v>0</v>
      </c>
      <c r="AY45" s="44">
        <v>0</v>
      </c>
      <c r="AZ45" s="44">
        <v>4.6587331745445999</v>
      </c>
      <c r="BA45" s="44">
        <v>0</v>
      </c>
      <c r="BB45" s="44">
        <v>0</v>
      </c>
      <c r="BC45" s="44">
        <v>0</v>
      </c>
      <c r="BD45" s="44">
        <v>0</v>
      </c>
      <c r="BE45" s="44">
        <v>0</v>
      </c>
      <c r="BF45" s="44">
        <v>8.5419275409358875</v>
      </c>
      <c r="BG45" s="44">
        <v>0.21769943432170008</v>
      </c>
      <c r="BH45" s="44">
        <v>0</v>
      </c>
      <c r="BI45" s="44">
        <v>0</v>
      </c>
      <c r="BJ45" s="44">
        <v>0.9278640895150001</v>
      </c>
      <c r="BK45" s="35">
        <f>SUM(C45:BJ45)</f>
        <v>124.55335934977279</v>
      </c>
    </row>
    <row r="46" spans="1:65" x14ac:dyDescent="0.2">
      <c r="A46" s="15"/>
      <c r="B46" s="20" t="s">
        <v>86</v>
      </c>
      <c r="C46" s="30">
        <f>SUM(C35:C45)</f>
        <v>0</v>
      </c>
      <c r="D46" s="62">
        <f t="shared" ref="D46:BK46" si="13">SUM(D35:D45)</f>
        <v>9.7108280425156011</v>
      </c>
      <c r="E46" s="30">
        <f t="shared" si="13"/>
        <v>0</v>
      </c>
      <c r="F46" s="30">
        <f t="shared" si="13"/>
        <v>0</v>
      </c>
      <c r="G46" s="30">
        <f t="shared" si="13"/>
        <v>0</v>
      </c>
      <c r="H46" s="62">
        <f t="shared" si="13"/>
        <v>42.739335412134416</v>
      </c>
      <c r="I46" s="62">
        <f t="shared" si="13"/>
        <v>59.610642283577903</v>
      </c>
      <c r="J46" s="62">
        <f t="shared" si="13"/>
        <v>0</v>
      </c>
      <c r="K46" s="62">
        <f t="shared" si="13"/>
        <v>0</v>
      </c>
      <c r="L46" s="62">
        <f t="shared" si="13"/>
        <v>20.479300027727199</v>
      </c>
      <c r="M46" s="30">
        <f t="shared" si="13"/>
        <v>0</v>
      </c>
      <c r="N46" s="30">
        <f t="shared" si="13"/>
        <v>0</v>
      </c>
      <c r="O46" s="30">
        <f t="shared" si="13"/>
        <v>0</v>
      </c>
      <c r="P46" s="30">
        <f t="shared" si="13"/>
        <v>0</v>
      </c>
      <c r="Q46" s="30">
        <f t="shared" si="13"/>
        <v>0</v>
      </c>
      <c r="R46" s="62">
        <f t="shared" si="13"/>
        <v>26.284042768199722</v>
      </c>
      <c r="S46" s="62">
        <f t="shared" si="13"/>
        <v>14.009285432417597</v>
      </c>
      <c r="T46" s="62">
        <f t="shared" si="13"/>
        <v>0</v>
      </c>
      <c r="U46" s="62">
        <f t="shared" si="13"/>
        <v>0</v>
      </c>
      <c r="V46" s="62">
        <f t="shared" si="13"/>
        <v>7.0902160851014102</v>
      </c>
      <c r="W46" s="30">
        <f t="shared" si="13"/>
        <v>0</v>
      </c>
      <c r="X46" s="62">
        <f t="shared" si="13"/>
        <v>2.2606634512000001E-3</v>
      </c>
      <c r="Y46" s="30">
        <f t="shared" si="13"/>
        <v>0</v>
      </c>
      <c r="Z46" s="30">
        <f t="shared" si="13"/>
        <v>0</v>
      </c>
      <c r="AA46" s="30">
        <f t="shared" si="13"/>
        <v>0</v>
      </c>
      <c r="AB46" s="62">
        <f t="shared" si="13"/>
        <v>364.52973808390999</v>
      </c>
      <c r="AC46" s="62">
        <f t="shared" si="13"/>
        <v>63.262950846428197</v>
      </c>
      <c r="AD46" s="62">
        <f t="shared" si="13"/>
        <v>1.5614757320642001</v>
      </c>
      <c r="AE46" s="62">
        <f t="shared" si="13"/>
        <v>0</v>
      </c>
      <c r="AF46" s="62">
        <f t="shared" si="13"/>
        <v>258.04385979246416</v>
      </c>
      <c r="AG46" s="30">
        <f t="shared" si="13"/>
        <v>0</v>
      </c>
      <c r="AH46" s="30">
        <f t="shared" si="13"/>
        <v>0</v>
      </c>
      <c r="AI46" s="30">
        <f t="shared" si="13"/>
        <v>0</v>
      </c>
      <c r="AJ46" s="30">
        <f t="shared" si="13"/>
        <v>0</v>
      </c>
      <c r="AK46" s="30">
        <f t="shared" si="13"/>
        <v>0</v>
      </c>
      <c r="AL46" s="62">
        <f t="shared" si="13"/>
        <v>399.72373499073228</v>
      </c>
      <c r="AM46" s="62">
        <f t="shared" si="13"/>
        <v>18.755080895237001</v>
      </c>
      <c r="AN46" s="62">
        <f t="shared" si="13"/>
        <v>0.14130967741930001</v>
      </c>
      <c r="AO46" s="62">
        <f t="shared" si="13"/>
        <v>0</v>
      </c>
      <c r="AP46" s="62">
        <f t="shared" si="13"/>
        <v>142.59602345777012</v>
      </c>
      <c r="AQ46" s="30">
        <f t="shared" si="13"/>
        <v>0</v>
      </c>
      <c r="AR46" s="71">
        <f t="shared" si="13"/>
        <v>0</v>
      </c>
      <c r="AS46" s="30">
        <f t="shared" si="13"/>
        <v>0</v>
      </c>
      <c r="AT46" s="30">
        <f t="shared" si="13"/>
        <v>0</v>
      </c>
      <c r="AU46" s="30">
        <f t="shared" si="13"/>
        <v>0</v>
      </c>
      <c r="AV46" s="62">
        <f t="shared" si="13"/>
        <v>283.36028155835908</v>
      </c>
      <c r="AW46" s="62">
        <f t="shared" si="13"/>
        <v>20.582184100566998</v>
      </c>
      <c r="AX46" s="62">
        <f t="shared" si="13"/>
        <v>0</v>
      </c>
      <c r="AY46" s="62">
        <f t="shared" si="13"/>
        <v>0</v>
      </c>
      <c r="AZ46" s="62">
        <f t="shared" si="13"/>
        <v>134.31878163729101</v>
      </c>
      <c r="BA46" s="30">
        <f t="shared" si="13"/>
        <v>0</v>
      </c>
      <c r="BB46" s="30">
        <f t="shared" si="13"/>
        <v>0</v>
      </c>
      <c r="BC46" s="30">
        <f t="shared" si="13"/>
        <v>0</v>
      </c>
      <c r="BD46" s="30">
        <f t="shared" si="13"/>
        <v>0</v>
      </c>
      <c r="BE46" s="30">
        <f t="shared" si="13"/>
        <v>0</v>
      </c>
      <c r="BF46" s="62">
        <f t="shared" si="13"/>
        <v>81.680253578775094</v>
      </c>
      <c r="BG46" s="62">
        <f t="shared" si="13"/>
        <v>6.4384265788342994</v>
      </c>
      <c r="BH46" s="62">
        <f t="shared" si="13"/>
        <v>7.4840322580599999E-2</v>
      </c>
      <c r="BI46" s="62">
        <f t="shared" si="13"/>
        <v>0</v>
      </c>
      <c r="BJ46" s="62">
        <f t="shared" si="13"/>
        <v>19.0254087079506</v>
      </c>
      <c r="BK46" s="32">
        <f t="shared" si="13"/>
        <v>1974.0202606755079</v>
      </c>
    </row>
    <row r="47" spans="1:65" x14ac:dyDescent="0.2">
      <c r="A47" s="15"/>
      <c r="B47" s="21" t="s">
        <v>84</v>
      </c>
      <c r="C47" s="30">
        <f>C33+C46</f>
        <v>0</v>
      </c>
      <c r="D47" s="62">
        <f t="shared" ref="D47:BJ47" si="14">D33+D46</f>
        <v>10.722717820805901</v>
      </c>
      <c r="E47" s="30">
        <f t="shared" si="14"/>
        <v>0</v>
      </c>
      <c r="F47" s="30">
        <f t="shared" si="14"/>
        <v>0</v>
      </c>
      <c r="G47" s="30">
        <f t="shared" si="14"/>
        <v>0</v>
      </c>
      <c r="H47" s="62">
        <f t="shared" si="14"/>
        <v>60.309281903488341</v>
      </c>
      <c r="I47" s="62">
        <f t="shared" si="14"/>
        <v>60.193086991446904</v>
      </c>
      <c r="J47" s="62">
        <f t="shared" si="14"/>
        <v>0</v>
      </c>
      <c r="K47" s="62">
        <f t="shared" si="14"/>
        <v>0</v>
      </c>
      <c r="L47" s="62">
        <f t="shared" si="14"/>
        <v>22.991348937240499</v>
      </c>
      <c r="M47" s="30">
        <f t="shared" si="14"/>
        <v>0</v>
      </c>
      <c r="N47" s="30">
        <f t="shared" si="14"/>
        <v>0</v>
      </c>
      <c r="O47" s="30">
        <f t="shared" si="14"/>
        <v>0</v>
      </c>
      <c r="P47" s="30">
        <f t="shared" si="14"/>
        <v>0</v>
      </c>
      <c r="Q47" s="30">
        <f t="shared" si="14"/>
        <v>0</v>
      </c>
      <c r="R47" s="62">
        <f t="shared" si="14"/>
        <v>38.985794805436427</v>
      </c>
      <c r="S47" s="62">
        <f t="shared" si="14"/>
        <v>14.753825104448197</v>
      </c>
      <c r="T47" s="62">
        <f t="shared" si="14"/>
        <v>0</v>
      </c>
      <c r="U47" s="62">
        <f t="shared" si="14"/>
        <v>0</v>
      </c>
      <c r="V47" s="62">
        <f t="shared" si="14"/>
        <v>7.8382764309385102</v>
      </c>
      <c r="W47" s="30">
        <f t="shared" si="14"/>
        <v>0</v>
      </c>
      <c r="X47" s="62">
        <f t="shared" si="14"/>
        <v>2.447750935E-3</v>
      </c>
      <c r="Y47" s="30">
        <f t="shared" si="14"/>
        <v>0</v>
      </c>
      <c r="Z47" s="30">
        <f t="shared" si="14"/>
        <v>0</v>
      </c>
      <c r="AA47" s="30">
        <f t="shared" si="14"/>
        <v>0</v>
      </c>
      <c r="AB47" s="62">
        <f t="shared" si="14"/>
        <v>442.65683547188638</v>
      </c>
      <c r="AC47" s="62">
        <f t="shared" si="14"/>
        <v>66.317995536421705</v>
      </c>
      <c r="AD47" s="62">
        <f t="shared" si="14"/>
        <v>1.5614757320642001</v>
      </c>
      <c r="AE47" s="62">
        <f t="shared" si="14"/>
        <v>0</v>
      </c>
      <c r="AF47" s="62">
        <f t="shared" si="14"/>
        <v>274.54432283315867</v>
      </c>
      <c r="AG47" s="30">
        <f t="shared" si="14"/>
        <v>0</v>
      </c>
      <c r="AH47" s="30">
        <f t="shared" si="14"/>
        <v>0</v>
      </c>
      <c r="AI47" s="30">
        <f t="shared" si="14"/>
        <v>0</v>
      </c>
      <c r="AJ47" s="30">
        <f t="shared" si="14"/>
        <v>0</v>
      </c>
      <c r="AK47" s="30">
        <f t="shared" si="14"/>
        <v>0</v>
      </c>
      <c r="AL47" s="62">
        <f t="shared" si="14"/>
        <v>474.52097782307362</v>
      </c>
      <c r="AM47" s="62">
        <f t="shared" si="14"/>
        <v>20.4763761909416</v>
      </c>
      <c r="AN47" s="62">
        <f t="shared" si="14"/>
        <v>0.14130967741930001</v>
      </c>
      <c r="AO47" s="62">
        <f t="shared" si="14"/>
        <v>0</v>
      </c>
      <c r="AP47" s="62">
        <f t="shared" si="14"/>
        <v>151.84889407276012</v>
      </c>
      <c r="AQ47" s="30">
        <f t="shared" si="14"/>
        <v>0</v>
      </c>
      <c r="AR47" s="71">
        <f t="shared" si="14"/>
        <v>0</v>
      </c>
      <c r="AS47" s="30">
        <f t="shared" si="14"/>
        <v>0</v>
      </c>
      <c r="AT47" s="30">
        <f t="shared" si="14"/>
        <v>0</v>
      </c>
      <c r="AU47" s="30">
        <f t="shared" si="14"/>
        <v>0</v>
      </c>
      <c r="AV47" s="62">
        <f t="shared" si="14"/>
        <v>488.5611873127005</v>
      </c>
      <c r="AW47" s="62">
        <f t="shared" si="14"/>
        <v>37.0264344560563</v>
      </c>
      <c r="AX47" s="62">
        <f t="shared" si="14"/>
        <v>0</v>
      </c>
      <c r="AY47" s="62">
        <f t="shared" si="14"/>
        <v>0</v>
      </c>
      <c r="AZ47" s="62">
        <f t="shared" si="14"/>
        <v>170.9628247186921</v>
      </c>
      <c r="BA47" s="30">
        <f t="shared" si="14"/>
        <v>0</v>
      </c>
      <c r="BB47" s="30">
        <f t="shared" si="14"/>
        <v>0</v>
      </c>
      <c r="BC47" s="30">
        <f t="shared" si="14"/>
        <v>0</v>
      </c>
      <c r="BD47" s="30">
        <f t="shared" si="14"/>
        <v>0</v>
      </c>
      <c r="BE47" s="30">
        <f t="shared" si="14"/>
        <v>0</v>
      </c>
      <c r="BF47" s="62">
        <f t="shared" si="14"/>
        <v>126.31425813658788</v>
      </c>
      <c r="BG47" s="62">
        <f t="shared" si="14"/>
        <v>7.8329692447334001</v>
      </c>
      <c r="BH47" s="62">
        <f t="shared" si="14"/>
        <v>7.4840322580599999E-2</v>
      </c>
      <c r="BI47" s="62">
        <f t="shared" si="14"/>
        <v>0</v>
      </c>
      <c r="BJ47" s="62">
        <f t="shared" si="14"/>
        <v>22.728338458753601</v>
      </c>
      <c r="BK47" s="32">
        <f>BK46+BK33</f>
        <v>2501.3658197325694</v>
      </c>
    </row>
    <row r="48" spans="1:65" ht="3" customHeight="1" x14ac:dyDescent="0.2">
      <c r="A48" s="15"/>
      <c r="B48" s="19"/>
      <c r="C48" s="93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4"/>
    </row>
    <row r="49" spans="1:63" x14ac:dyDescent="0.2">
      <c r="A49" s="15" t="s">
        <v>16</v>
      </c>
      <c r="B49" s="18" t="s">
        <v>8</v>
      </c>
      <c r="C49" s="93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4"/>
    </row>
    <row r="50" spans="1:63" x14ac:dyDescent="0.2">
      <c r="A50" s="15" t="s">
        <v>76</v>
      </c>
      <c r="B50" s="19" t="s">
        <v>17</v>
      </c>
      <c r="C50" s="93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4"/>
    </row>
    <row r="51" spans="1:63" x14ac:dyDescent="0.2">
      <c r="A51" s="15"/>
      <c r="B51" s="20" t="s">
        <v>115</v>
      </c>
      <c r="C51" s="30">
        <v>0</v>
      </c>
      <c r="D51" s="30">
        <v>0.85369173119339992</v>
      </c>
      <c r="E51" s="30">
        <v>0</v>
      </c>
      <c r="F51" s="30">
        <v>0</v>
      </c>
      <c r="G51" s="30">
        <v>0</v>
      </c>
      <c r="H51" s="30">
        <v>0.2757289469660999</v>
      </c>
      <c r="I51" s="30">
        <v>6.6871235479999994E-4</v>
      </c>
      <c r="J51" s="30">
        <v>0</v>
      </c>
      <c r="K51" s="30">
        <v>0</v>
      </c>
      <c r="L51" s="30">
        <v>2.0282407935399999E-2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4.990279610136128E-2</v>
      </c>
      <c r="S51" s="30">
        <v>0</v>
      </c>
      <c r="T51" s="30">
        <v>0</v>
      </c>
      <c r="U51" s="30">
        <v>0</v>
      </c>
      <c r="V51" s="30">
        <v>2.6315980516099999E-2</v>
      </c>
      <c r="W51" s="30">
        <v>0</v>
      </c>
      <c r="X51" s="30">
        <v>2.9010064499999998E-5</v>
      </c>
      <c r="Y51" s="30">
        <v>0</v>
      </c>
      <c r="Z51" s="30">
        <v>0</v>
      </c>
      <c r="AA51" s="30">
        <v>0</v>
      </c>
      <c r="AB51" s="30">
        <v>0.78180745967059961</v>
      </c>
      <c r="AC51" s="30">
        <v>0.1202699421934</v>
      </c>
      <c r="AD51" s="30">
        <v>0</v>
      </c>
      <c r="AE51" s="30">
        <v>0</v>
      </c>
      <c r="AF51" s="30">
        <v>1.2668514657734999</v>
      </c>
      <c r="AG51" s="30">
        <v>0</v>
      </c>
      <c r="AH51" s="30">
        <v>0</v>
      </c>
      <c r="AI51" s="30">
        <v>0</v>
      </c>
      <c r="AJ51" s="30">
        <v>0</v>
      </c>
      <c r="AK51" s="30">
        <v>0</v>
      </c>
      <c r="AL51" s="30">
        <v>1.0025234018275</v>
      </c>
      <c r="AM51" s="30">
        <v>5.6954710193500006E-2</v>
      </c>
      <c r="AN51" s="30">
        <v>0</v>
      </c>
      <c r="AO51" s="30">
        <v>0</v>
      </c>
      <c r="AP51" s="30">
        <v>0.90857479532170005</v>
      </c>
      <c r="AQ51" s="30">
        <v>0</v>
      </c>
      <c r="AR51" s="71">
        <v>0</v>
      </c>
      <c r="AS51" s="30">
        <v>0</v>
      </c>
      <c r="AT51" s="30">
        <v>0</v>
      </c>
      <c r="AU51" s="30">
        <v>0</v>
      </c>
      <c r="AV51" s="30">
        <v>1.6920339936369</v>
      </c>
      <c r="AW51" s="30">
        <v>0.82306550257990008</v>
      </c>
      <c r="AX51" s="30">
        <v>0</v>
      </c>
      <c r="AY51" s="30">
        <v>0</v>
      </c>
      <c r="AZ51" s="30">
        <v>2.8754772217082003</v>
      </c>
      <c r="BA51" s="30">
        <v>0</v>
      </c>
      <c r="BB51" s="30">
        <v>0</v>
      </c>
      <c r="BC51" s="30">
        <v>0</v>
      </c>
      <c r="BD51" s="30">
        <v>0</v>
      </c>
      <c r="BE51" s="30">
        <v>0</v>
      </c>
      <c r="BF51" s="30">
        <v>0.41948140096360004</v>
      </c>
      <c r="BG51" s="30">
        <v>0</v>
      </c>
      <c r="BH51" s="30">
        <v>0</v>
      </c>
      <c r="BI51" s="30">
        <v>0</v>
      </c>
      <c r="BJ51" s="30">
        <v>0.75525944248339993</v>
      </c>
      <c r="BK51" s="33">
        <f>SUM(C51:BJ51)</f>
        <v>11.928918921483861</v>
      </c>
    </row>
    <row r="52" spans="1:63" x14ac:dyDescent="0.2">
      <c r="A52" s="15"/>
      <c r="B52" s="20" t="s">
        <v>118</v>
      </c>
      <c r="C52" s="30">
        <v>0</v>
      </c>
      <c r="D52" s="30">
        <v>0.80330121590320003</v>
      </c>
      <c r="E52" s="30">
        <v>0</v>
      </c>
      <c r="F52" s="30">
        <v>0</v>
      </c>
      <c r="G52" s="30">
        <v>0</v>
      </c>
      <c r="H52" s="30">
        <v>1.6573771372572883</v>
      </c>
      <c r="I52" s="30">
        <v>0</v>
      </c>
      <c r="J52" s="30">
        <v>0</v>
      </c>
      <c r="K52" s="30">
        <v>0</v>
      </c>
      <c r="L52" s="30">
        <v>0.78038278312789999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1.8252598020494988</v>
      </c>
      <c r="S52" s="30">
        <v>0.13045082570960001</v>
      </c>
      <c r="T52" s="30">
        <v>0</v>
      </c>
      <c r="U52" s="30">
        <v>0</v>
      </c>
      <c r="V52" s="30">
        <v>0.53168539845100005</v>
      </c>
      <c r="W52" s="30">
        <v>0</v>
      </c>
      <c r="X52" s="30">
        <v>3.8657257999999998E-5</v>
      </c>
      <c r="Y52" s="30">
        <v>0</v>
      </c>
      <c r="Z52" s="30">
        <v>0</v>
      </c>
      <c r="AA52" s="30">
        <v>0</v>
      </c>
      <c r="AB52" s="30">
        <v>43.32000367106204</v>
      </c>
      <c r="AC52" s="30">
        <v>2.8350864107716007</v>
      </c>
      <c r="AD52" s="30">
        <v>0.18491008693540001</v>
      </c>
      <c r="AE52" s="30">
        <v>0</v>
      </c>
      <c r="AF52" s="30">
        <v>37.102188136778295</v>
      </c>
      <c r="AG52" s="30">
        <v>0</v>
      </c>
      <c r="AH52" s="30">
        <v>0</v>
      </c>
      <c r="AI52" s="30">
        <v>0</v>
      </c>
      <c r="AJ52" s="30">
        <v>0</v>
      </c>
      <c r="AK52" s="30">
        <v>0</v>
      </c>
      <c r="AL52" s="30">
        <v>50.270209848126775</v>
      </c>
      <c r="AM52" s="30">
        <v>3.3042789411276003</v>
      </c>
      <c r="AN52" s="30">
        <v>0</v>
      </c>
      <c r="AO52" s="30">
        <v>0</v>
      </c>
      <c r="AP52" s="30">
        <v>21.236880858303088</v>
      </c>
      <c r="AQ52" s="30">
        <v>0</v>
      </c>
      <c r="AR52" s="71">
        <v>0</v>
      </c>
      <c r="AS52" s="30">
        <v>0</v>
      </c>
      <c r="AT52" s="30">
        <v>0</v>
      </c>
      <c r="AU52" s="30">
        <v>0</v>
      </c>
      <c r="AV52" s="30">
        <v>13.433663314507257</v>
      </c>
      <c r="AW52" s="30">
        <v>2.7359608118055001</v>
      </c>
      <c r="AX52" s="30">
        <v>0</v>
      </c>
      <c r="AY52" s="30">
        <v>0</v>
      </c>
      <c r="AZ52" s="30">
        <v>12.27684634837949</v>
      </c>
      <c r="BA52" s="30">
        <v>0</v>
      </c>
      <c r="BB52" s="30">
        <v>0</v>
      </c>
      <c r="BC52" s="30">
        <v>0</v>
      </c>
      <c r="BD52" s="30">
        <v>0</v>
      </c>
      <c r="BE52" s="30">
        <v>0</v>
      </c>
      <c r="BF52" s="30">
        <v>4.9656168984124003</v>
      </c>
      <c r="BG52" s="30">
        <v>0.8580807273544</v>
      </c>
      <c r="BH52" s="30">
        <v>0</v>
      </c>
      <c r="BI52" s="30">
        <v>0</v>
      </c>
      <c r="BJ52" s="30">
        <v>3.5387577996103983</v>
      </c>
      <c r="BK52" s="33">
        <f>SUM(C52:BJ52)</f>
        <v>201.79097967293075</v>
      </c>
    </row>
    <row r="53" spans="1:63" x14ac:dyDescent="0.2">
      <c r="A53" s="15"/>
      <c r="B53" s="21" t="s">
        <v>83</v>
      </c>
      <c r="C53" s="30">
        <f>SUM(C51:C52)</f>
        <v>0</v>
      </c>
      <c r="D53" s="62">
        <f t="shared" ref="D53:BK53" si="15">SUM(D51:D52)</f>
        <v>1.6569929470966001</v>
      </c>
      <c r="E53" s="30">
        <f t="shared" si="15"/>
        <v>0</v>
      </c>
      <c r="F53" s="30">
        <f t="shared" si="15"/>
        <v>0</v>
      </c>
      <c r="G53" s="30">
        <f t="shared" si="15"/>
        <v>0</v>
      </c>
      <c r="H53" s="62">
        <f t="shared" si="15"/>
        <v>1.9331060842233883</v>
      </c>
      <c r="I53" s="62">
        <f t="shared" si="15"/>
        <v>6.6871235479999994E-4</v>
      </c>
      <c r="J53" s="62">
        <f t="shared" si="15"/>
        <v>0</v>
      </c>
      <c r="K53" s="62">
        <f t="shared" si="15"/>
        <v>0</v>
      </c>
      <c r="L53" s="62">
        <f t="shared" si="15"/>
        <v>0.80066519106330003</v>
      </c>
      <c r="M53" s="30">
        <f t="shared" si="15"/>
        <v>0</v>
      </c>
      <c r="N53" s="30">
        <f t="shared" si="15"/>
        <v>0</v>
      </c>
      <c r="O53" s="30">
        <f t="shared" si="15"/>
        <v>0</v>
      </c>
      <c r="P53" s="30">
        <f t="shared" si="15"/>
        <v>0</v>
      </c>
      <c r="Q53" s="30">
        <f t="shared" si="15"/>
        <v>0</v>
      </c>
      <c r="R53" s="62">
        <f t="shared" si="15"/>
        <v>1.8751625981508599</v>
      </c>
      <c r="S53" s="62">
        <f t="shared" si="15"/>
        <v>0.13045082570960001</v>
      </c>
      <c r="T53" s="62">
        <f t="shared" si="15"/>
        <v>0</v>
      </c>
      <c r="U53" s="62">
        <f t="shared" si="15"/>
        <v>0</v>
      </c>
      <c r="V53" s="62">
        <f t="shared" si="15"/>
        <v>0.5580013789671</v>
      </c>
      <c r="W53" s="30">
        <f t="shared" si="15"/>
        <v>0</v>
      </c>
      <c r="X53" s="30">
        <f t="shared" si="15"/>
        <v>6.76673225E-5</v>
      </c>
      <c r="Y53" s="30">
        <f t="shared" si="15"/>
        <v>0</v>
      </c>
      <c r="Z53" s="30">
        <f t="shared" si="15"/>
        <v>0</v>
      </c>
      <c r="AA53" s="30">
        <f t="shared" si="15"/>
        <v>0</v>
      </c>
      <c r="AB53" s="62">
        <f t="shared" si="15"/>
        <v>44.101811130732642</v>
      </c>
      <c r="AC53" s="62">
        <f t="shared" si="15"/>
        <v>2.9553563529650009</v>
      </c>
      <c r="AD53" s="62">
        <f t="shared" si="15"/>
        <v>0.18491008693540001</v>
      </c>
      <c r="AE53" s="62">
        <f t="shared" si="15"/>
        <v>0</v>
      </c>
      <c r="AF53" s="62">
        <f t="shared" si="15"/>
        <v>38.369039602551794</v>
      </c>
      <c r="AG53" s="30">
        <f t="shared" si="15"/>
        <v>0</v>
      </c>
      <c r="AH53" s="30">
        <f t="shared" si="15"/>
        <v>0</v>
      </c>
      <c r="AI53" s="30">
        <f t="shared" si="15"/>
        <v>0</v>
      </c>
      <c r="AJ53" s="30">
        <f t="shared" si="15"/>
        <v>0</v>
      </c>
      <c r="AK53" s="30">
        <f t="shared" si="15"/>
        <v>0</v>
      </c>
      <c r="AL53" s="62">
        <f t="shared" si="15"/>
        <v>51.272733249954278</v>
      </c>
      <c r="AM53" s="62">
        <f t="shared" si="15"/>
        <v>3.3612336513211005</v>
      </c>
      <c r="AN53" s="62">
        <f t="shared" si="15"/>
        <v>0</v>
      </c>
      <c r="AO53" s="62">
        <f t="shared" si="15"/>
        <v>0</v>
      </c>
      <c r="AP53" s="62">
        <f t="shared" si="15"/>
        <v>22.14545565362479</v>
      </c>
      <c r="AQ53" s="30">
        <f t="shared" si="15"/>
        <v>0</v>
      </c>
      <c r="AR53" s="71">
        <f t="shared" si="15"/>
        <v>0</v>
      </c>
      <c r="AS53" s="30">
        <f t="shared" si="15"/>
        <v>0</v>
      </c>
      <c r="AT53" s="30">
        <f t="shared" si="15"/>
        <v>0</v>
      </c>
      <c r="AU53" s="30">
        <f t="shared" si="15"/>
        <v>0</v>
      </c>
      <c r="AV53" s="62">
        <f t="shared" si="15"/>
        <v>15.125697308144156</v>
      </c>
      <c r="AW53" s="62">
        <f t="shared" si="15"/>
        <v>3.5590263143854002</v>
      </c>
      <c r="AX53" s="62">
        <f t="shared" si="15"/>
        <v>0</v>
      </c>
      <c r="AY53" s="62">
        <f t="shared" si="15"/>
        <v>0</v>
      </c>
      <c r="AZ53" s="62">
        <f t="shared" si="15"/>
        <v>15.15232357008769</v>
      </c>
      <c r="BA53" s="30">
        <f t="shared" si="15"/>
        <v>0</v>
      </c>
      <c r="BB53" s="30">
        <f t="shared" si="15"/>
        <v>0</v>
      </c>
      <c r="BC53" s="30">
        <f t="shared" si="15"/>
        <v>0</v>
      </c>
      <c r="BD53" s="30">
        <f t="shared" si="15"/>
        <v>0</v>
      </c>
      <c r="BE53" s="30">
        <f t="shared" si="15"/>
        <v>0</v>
      </c>
      <c r="BF53" s="62">
        <f t="shared" si="15"/>
        <v>5.3850982993760006</v>
      </c>
      <c r="BG53" s="62">
        <f t="shared" si="15"/>
        <v>0.8580807273544</v>
      </c>
      <c r="BH53" s="62">
        <f t="shared" si="15"/>
        <v>0</v>
      </c>
      <c r="BI53" s="62">
        <f t="shared" si="15"/>
        <v>0</v>
      </c>
      <c r="BJ53" s="62">
        <f t="shared" si="15"/>
        <v>4.2940172420937985</v>
      </c>
      <c r="BK53" s="62">
        <f t="shared" si="15"/>
        <v>213.71989859441462</v>
      </c>
    </row>
    <row r="54" spans="1:63" ht="2.25" customHeight="1" x14ac:dyDescent="0.2">
      <c r="A54" s="15"/>
      <c r="B54" s="19"/>
      <c r="C54" s="93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4"/>
    </row>
    <row r="55" spans="1:63" x14ac:dyDescent="0.2">
      <c r="A55" s="15" t="s">
        <v>4</v>
      </c>
      <c r="B55" s="18" t="s">
        <v>9</v>
      </c>
      <c r="C55" s="93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4"/>
    </row>
    <row r="56" spans="1:63" x14ac:dyDescent="0.2">
      <c r="A56" s="15" t="s">
        <v>76</v>
      </c>
      <c r="B56" s="19" t="s">
        <v>18</v>
      </c>
      <c r="C56" s="93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4"/>
    </row>
    <row r="57" spans="1:63" x14ac:dyDescent="0.2">
      <c r="A57" s="15"/>
      <c r="B57" s="28" t="s">
        <v>110</v>
      </c>
      <c r="C57" s="65">
        <v>0</v>
      </c>
      <c r="D57" s="65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  <c r="O57" s="65">
        <v>0</v>
      </c>
      <c r="P57" s="65">
        <v>0</v>
      </c>
      <c r="Q57" s="65">
        <v>0</v>
      </c>
      <c r="R57" s="65">
        <v>0</v>
      </c>
      <c r="S57" s="65">
        <v>0</v>
      </c>
      <c r="T57" s="65">
        <v>0</v>
      </c>
      <c r="U57" s="65">
        <v>0</v>
      </c>
      <c r="V57" s="65">
        <v>0</v>
      </c>
      <c r="W57" s="65">
        <v>0</v>
      </c>
      <c r="X57" s="65">
        <v>0</v>
      </c>
      <c r="Y57" s="65">
        <v>0</v>
      </c>
      <c r="Z57" s="65">
        <v>0</v>
      </c>
      <c r="AA57" s="65">
        <v>0</v>
      </c>
      <c r="AB57" s="65">
        <v>0</v>
      </c>
      <c r="AC57" s="65">
        <v>0</v>
      </c>
      <c r="AD57" s="65">
        <v>0</v>
      </c>
      <c r="AE57" s="65">
        <v>0</v>
      </c>
      <c r="AF57" s="65">
        <v>0</v>
      </c>
      <c r="AG57" s="65">
        <v>0</v>
      </c>
      <c r="AH57" s="65">
        <v>0</v>
      </c>
      <c r="AI57" s="65">
        <v>0</v>
      </c>
      <c r="AJ57" s="65">
        <v>0</v>
      </c>
      <c r="AK57" s="65">
        <v>0</v>
      </c>
      <c r="AL57" s="65">
        <v>0</v>
      </c>
      <c r="AM57" s="65">
        <v>0</v>
      </c>
      <c r="AN57" s="65">
        <v>0</v>
      </c>
      <c r="AO57" s="65">
        <v>0</v>
      </c>
      <c r="AP57" s="65">
        <v>0</v>
      </c>
      <c r="AQ57" s="65">
        <v>0</v>
      </c>
      <c r="AR57" s="65">
        <v>40.623102927645157</v>
      </c>
      <c r="AS57" s="65">
        <v>0</v>
      </c>
      <c r="AT57" s="65">
        <v>0</v>
      </c>
      <c r="AU57" s="65">
        <v>0</v>
      </c>
      <c r="AV57" s="65">
        <v>10.387064040806845</v>
      </c>
      <c r="AW57" s="65">
        <v>1.3317557554032258</v>
      </c>
      <c r="AX57" s="65">
        <v>0</v>
      </c>
      <c r="AY57" s="65">
        <v>0</v>
      </c>
      <c r="AZ57" s="65">
        <v>18.827128643850813</v>
      </c>
      <c r="BA57" s="65">
        <v>0</v>
      </c>
      <c r="BB57" s="65">
        <v>0</v>
      </c>
      <c r="BC57" s="65">
        <v>0</v>
      </c>
      <c r="BD57" s="65">
        <v>0</v>
      </c>
      <c r="BE57" s="65">
        <v>0</v>
      </c>
      <c r="BF57" s="65">
        <v>8.1547999999999998</v>
      </c>
      <c r="BG57" s="65">
        <v>0.24280000000000002</v>
      </c>
      <c r="BH57" s="65">
        <v>0</v>
      </c>
      <c r="BI57" s="65">
        <v>0</v>
      </c>
      <c r="BJ57" s="65">
        <v>4.9218762146169377</v>
      </c>
      <c r="BK57" s="66">
        <f>SUM(C57:BJ57)</f>
        <v>84.488527582322973</v>
      </c>
    </row>
    <row r="58" spans="1:63" x14ac:dyDescent="0.2">
      <c r="A58" s="15"/>
      <c r="B58" s="20" t="s">
        <v>85</v>
      </c>
      <c r="C58" s="71">
        <f>SUM(C57)</f>
        <v>0</v>
      </c>
      <c r="D58" s="71">
        <f t="shared" ref="D58:BJ58" si="16">SUM(D57)</f>
        <v>0</v>
      </c>
      <c r="E58" s="71">
        <f t="shared" si="16"/>
        <v>0</v>
      </c>
      <c r="F58" s="71">
        <f t="shared" si="16"/>
        <v>0</v>
      </c>
      <c r="G58" s="71">
        <f t="shared" si="16"/>
        <v>0</v>
      </c>
      <c r="H58" s="71">
        <f t="shared" si="16"/>
        <v>0</v>
      </c>
      <c r="I58" s="71">
        <f t="shared" si="16"/>
        <v>0</v>
      </c>
      <c r="J58" s="71">
        <f t="shared" si="16"/>
        <v>0</v>
      </c>
      <c r="K58" s="71">
        <f t="shared" si="16"/>
        <v>0</v>
      </c>
      <c r="L58" s="71">
        <f t="shared" si="16"/>
        <v>0</v>
      </c>
      <c r="M58" s="71">
        <f t="shared" si="16"/>
        <v>0</v>
      </c>
      <c r="N58" s="71">
        <f t="shared" si="16"/>
        <v>0</v>
      </c>
      <c r="O58" s="71">
        <f t="shared" si="16"/>
        <v>0</v>
      </c>
      <c r="P58" s="71">
        <f t="shared" si="16"/>
        <v>0</v>
      </c>
      <c r="Q58" s="71">
        <f t="shared" si="16"/>
        <v>0</v>
      </c>
      <c r="R58" s="71">
        <f t="shared" si="16"/>
        <v>0</v>
      </c>
      <c r="S58" s="71">
        <f t="shared" si="16"/>
        <v>0</v>
      </c>
      <c r="T58" s="71">
        <f t="shared" si="16"/>
        <v>0</v>
      </c>
      <c r="U58" s="71">
        <f t="shared" si="16"/>
        <v>0</v>
      </c>
      <c r="V58" s="71">
        <f t="shared" si="16"/>
        <v>0</v>
      </c>
      <c r="W58" s="71">
        <f t="shared" si="16"/>
        <v>0</v>
      </c>
      <c r="X58" s="71">
        <f t="shared" si="16"/>
        <v>0</v>
      </c>
      <c r="Y58" s="71">
        <f t="shared" si="16"/>
        <v>0</v>
      </c>
      <c r="Z58" s="71">
        <f t="shared" si="16"/>
        <v>0</v>
      </c>
      <c r="AA58" s="71">
        <f t="shared" si="16"/>
        <v>0</v>
      </c>
      <c r="AB58" s="71">
        <f t="shared" si="16"/>
        <v>0</v>
      </c>
      <c r="AC58" s="71">
        <f t="shared" si="16"/>
        <v>0</v>
      </c>
      <c r="AD58" s="71">
        <f t="shared" si="16"/>
        <v>0</v>
      </c>
      <c r="AE58" s="71">
        <f t="shared" si="16"/>
        <v>0</v>
      </c>
      <c r="AF58" s="71">
        <f t="shared" si="16"/>
        <v>0</v>
      </c>
      <c r="AG58" s="71">
        <f t="shared" si="16"/>
        <v>0</v>
      </c>
      <c r="AH58" s="71">
        <f t="shared" si="16"/>
        <v>0</v>
      </c>
      <c r="AI58" s="71">
        <f t="shared" si="16"/>
        <v>0</v>
      </c>
      <c r="AJ58" s="71">
        <f t="shared" si="16"/>
        <v>0</v>
      </c>
      <c r="AK58" s="71">
        <f t="shared" si="16"/>
        <v>0</v>
      </c>
      <c r="AL58" s="71">
        <f t="shared" si="16"/>
        <v>0</v>
      </c>
      <c r="AM58" s="71">
        <f t="shared" si="16"/>
        <v>0</v>
      </c>
      <c r="AN58" s="71">
        <f t="shared" si="16"/>
        <v>0</v>
      </c>
      <c r="AO58" s="71">
        <f t="shared" si="16"/>
        <v>0</v>
      </c>
      <c r="AP58" s="71">
        <f t="shared" si="16"/>
        <v>0</v>
      </c>
      <c r="AQ58" s="71">
        <f t="shared" si="16"/>
        <v>0</v>
      </c>
      <c r="AR58" s="80">
        <f t="shared" si="16"/>
        <v>40.623102927645157</v>
      </c>
      <c r="AS58" s="71">
        <f t="shared" si="16"/>
        <v>0</v>
      </c>
      <c r="AT58" s="71">
        <f t="shared" si="16"/>
        <v>0</v>
      </c>
      <c r="AU58" s="71">
        <f t="shared" si="16"/>
        <v>0</v>
      </c>
      <c r="AV58" s="77">
        <f t="shared" si="16"/>
        <v>10.387064040806845</v>
      </c>
      <c r="AW58" s="77">
        <f t="shared" si="16"/>
        <v>1.3317557554032258</v>
      </c>
      <c r="AX58" s="77">
        <f t="shared" si="16"/>
        <v>0</v>
      </c>
      <c r="AY58" s="77">
        <f t="shared" si="16"/>
        <v>0</v>
      </c>
      <c r="AZ58" s="77">
        <f t="shared" si="16"/>
        <v>18.827128643850813</v>
      </c>
      <c r="BA58" s="71">
        <f t="shared" si="16"/>
        <v>0</v>
      </c>
      <c r="BB58" s="71">
        <f t="shared" si="16"/>
        <v>0</v>
      </c>
      <c r="BC58" s="71">
        <f t="shared" si="16"/>
        <v>0</v>
      </c>
      <c r="BD58" s="71">
        <f t="shared" si="16"/>
        <v>0</v>
      </c>
      <c r="BE58" s="71">
        <f t="shared" si="16"/>
        <v>0</v>
      </c>
      <c r="BF58" s="77">
        <f t="shared" si="16"/>
        <v>8.1547999999999998</v>
      </c>
      <c r="BG58" s="77">
        <f t="shared" si="16"/>
        <v>0.24280000000000002</v>
      </c>
      <c r="BH58" s="77">
        <f t="shared" si="16"/>
        <v>0</v>
      </c>
      <c r="BI58" s="77">
        <f t="shared" si="16"/>
        <v>0</v>
      </c>
      <c r="BJ58" s="77">
        <f t="shared" si="16"/>
        <v>4.9218762146169377</v>
      </c>
      <c r="BK58" s="78">
        <f>SUM(BK57)</f>
        <v>84.488527582322973</v>
      </c>
    </row>
    <row r="59" spans="1:63" x14ac:dyDescent="0.2">
      <c r="A59" s="15" t="s">
        <v>77</v>
      </c>
      <c r="B59" s="19" t="s">
        <v>19</v>
      </c>
      <c r="C59" s="93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4"/>
    </row>
    <row r="60" spans="1:63" x14ac:dyDescent="0.2">
      <c r="A60" s="15"/>
      <c r="B60" s="20" t="s">
        <v>36</v>
      </c>
      <c r="C60" s="30">
        <v>0</v>
      </c>
      <c r="D60" s="30"/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71">
        <v>0</v>
      </c>
      <c r="AS60" s="30">
        <v>0</v>
      </c>
      <c r="AT60" s="30">
        <v>0</v>
      </c>
      <c r="AU60" s="30">
        <v>0</v>
      </c>
      <c r="AV60" s="30">
        <v>0</v>
      </c>
      <c r="AW60" s="30">
        <v>0</v>
      </c>
      <c r="AX60" s="30">
        <v>0</v>
      </c>
      <c r="AY60" s="30">
        <v>0</v>
      </c>
      <c r="AZ60" s="30">
        <v>0</v>
      </c>
      <c r="BA60" s="30">
        <v>0</v>
      </c>
      <c r="BB60" s="30">
        <v>0</v>
      </c>
      <c r="BC60" s="30">
        <v>0</v>
      </c>
      <c r="BD60" s="30">
        <v>0</v>
      </c>
      <c r="BE60" s="30">
        <v>0</v>
      </c>
      <c r="BF60" s="30">
        <v>0</v>
      </c>
      <c r="BG60" s="30">
        <v>0</v>
      </c>
      <c r="BH60" s="30">
        <v>0</v>
      </c>
      <c r="BI60" s="30">
        <v>0</v>
      </c>
      <c r="BJ60" s="30">
        <v>0</v>
      </c>
      <c r="BK60" s="33">
        <f>SUM(C60:BJ60)</f>
        <v>0</v>
      </c>
    </row>
    <row r="61" spans="1:63" x14ac:dyDescent="0.2">
      <c r="A61" s="15"/>
      <c r="B61" s="20" t="s">
        <v>86</v>
      </c>
      <c r="C61" s="30">
        <f t="shared" ref="C61:BJ61" si="17">SUM(C60)</f>
        <v>0</v>
      </c>
      <c r="D61" s="30">
        <f t="shared" si="17"/>
        <v>0</v>
      </c>
      <c r="E61" s="30">
        <f t="shared" si="17"/>
        <v>0</v>
      </c>
      <c r="F61" s="30">
        <f t="shared" si="17"/>
        <v>0</v>
      </c>
      <c r="G61" s="30">
        <f t="shared" si="17"/>
        <v>0</v>
      </c>
      <c r="H61" s="30">
        <f t="shared" si="17"/>
        <v>0</v>
      </c>
      <c r="I61" s="30">
        <f t="shared" si="17"/>
        <v>0</v>
      </c>
      <c r="J61" s="30">
        <f t="shared" si="17"/>
        <v>0</v>
      </c>
      <c r="K61" s="30">
        <f t="shared" si="17"/>
        <v>0</v>
      </c>
      <c r="L61" s="30">
        <f t="shared" si="17"/>
        <v>0</v>
      </c>
      <c r="M61" s="30">
        <f t="shared" si="17"/>
        <v>0</v>
      </c>
      <c r="N61" s="30">
        <f t="shared" si="17"/>
        <v>0</v>
      </c>
      <c r="O61" s="30">
        <f t="shared" si="17"/>
        <v>0</v>
      </c>
      <c r="P61" s="30">
        <f t="shared" si="17"/>
        <v>0</v>
      </c>
      <c r="Q61" s="30">
        <f t="shared" si="17"/>
        <v>0</v>
      </c>
      <c r="R61" s="30">
        <f t="shared" si="17"/>
        <v>0</v>
      </c>
      <c r="S61" s="30">
        <f t="shared" si="17"/>
        <v>0</v>
      </c>
      <c r="T61" s="30">
        <f t="shared" si="17"/>
        <v>0</v>
      </c>
      <c r="U61" s="30">
        <f t="shared" si="17"/>
        <v>0</v>
      </c>
      <c r="V61" s="30">
        <f t="shared" si="17"/>
        <v>0</v>
      </c>
      <c r="W61" s="30">
        <f t="shared" si="17"/>
        <v>0</v>
      </c>
      <c r="X61" s="30">
        <f t="shared" si="17"/>
        <v>0</v>
      </c>
      <c r="Y61" s="30">
        <f t="shared" si="17"/>
        <v>0</v>
      </c>
      <c r="Z61" s="30">
        <f t="shared" si="17"/>
        <v>0</v>
      </c>
      <c r="AA61" s="30">
        <f t="shared" si="17"/>
        <v>0</v>
      </c>
      <c r="AB61" s="30">
        <f t="shared" si="17"/>
        <v>0</v>
      </c>
      <c r="AC61" s="30">
        <f t="shared" si="17"/>
        <v>0</v>
      </c>
      <c r="AD61" s="30">
        <f t="shared" si="17"/>
        <v>0</v>
      </c>
      <c r="AE61" s="30">
        <f t="shared" si="17"/>
        <v>0</v>
      </c>
      <c r="AF61" s="30">
        <f t="shared" si="17"/>
        <v>0</v>
      </c>
      <c r="AG61" s="30">
        <f t="shared" si="17"/>
        <v>0</v>
      </c>
      <c r="AH61" s="30">
        <f t="shared" si="17"/>
        <v>0</v>
      </c>
      <c r="AI61" s="30">
        <f t="shared" si="17"/>
        <v>0</v>
      </c>
      <c r="AJ61" s="30">
        <f t="shared" si="17"/>
        <v>0</v>
      </c>
      <c r="AK61" s="30">
        <f t="shared" si="17"/>
        <v>0</v>
      </c>
      <c r="AL61" s="30">
        <f t="shared" si="17"/>
        <v>0</v>
      </c>
      <c r="AM61" s="30">
        <f t="shared" si="17"/>
        <v>0</v>
      </c>
      <c r="AN61" s="30">
        <f t="shared" si="17"/>
        <v>0</v>
      </c>
      <c r="AO61" s="30">
        <f t="shared" si="17"/>
        <v>0</v>
      </c>
      <c r="AP61" s="30">
        <f t="shared" si="17"/>
        <v>0</v>
      </c>
      <c r="AQ61" s="30">
        <f t="shared" si="17"/>
        <v>0</v>
      </c>
      <c r="AR61" s="71">
        <f t="shared" si="17"/>
        <v>0</v>
      </c>
      <c r="AS61" s="30">
        <f t="shared" si="17"/>
        <v>0</v>
      </c>
      <c r="AT61" s="30">
        <f t="shared" si="17"/>
        <v>0</v>
      </c>
      <c r="AU61" s="30">
        <f t="shared" si="17"/>
        <v>0</v>
      </c>
      <c r="AV61" s="30">
        <f t="shared" si="17"/>
        <v>0</v>
      </c>
      <c r="AW61" s="30">
        <f t="shared" si="17"/>
        <v>0</v>
      </c>
      <c r="AX61" s="30">
        <f t="shared" si="17"/>
        <v>0</v>
      </c>
      <c r="AY61" s="30">
        <f t="shared" si="17"/>
        <v>0</v>
      </c>
      <c r="AZ61" s="30">
        <f t="shared" si="17"/>
        <v>0</v>
      </c>
      <c r="BA61" s="30">
        <f t="shared" si="17"/>
        <v>0</v>
      </c>
      <c r="BB61" s="30">
        <f t="shared" si="17"/>
        <v>0</v>
      </c>
      <c r="BC61" s="30">
        <f t="shared" si="17"/>
        <v>0</v>
      </c>
      <c r="BD61" s="30">
        <f t="shared" si="17"/>
        <v>0</v>
      </c>
      <c r="BE61" s="30">
        <f t="shared" si="17"/>
        <v>0</v>
      </c>
      <c r="BF61" s="30">
        <f t="shared" si="17"/>
        <v>0</v>
      </c>
      <c r="BG61" s="30">
        <f t="shared" si="17"/>
        <v>0</v>
      </c>
      <c r="BH61" s="30">
        <f t="shared" si="17"/>
        <v>0</v>
      </c>
      <c r="BI61" s="30">
        <f t="shared" si="17"/>
        <v>0</v>
      </c>
      <c r="BJ61" s="30">
        <f t="shared" si="17"/>
        <v>0</v>
      </c>
      <c r="BK61" s="33">
        <f>SUM(BK60)</f>
        <v>0</v>
      </c>
    </row>
    <row r="62" spans="1:63" x14ac:dyDescent="0.2">
      <c r="A62" s="15"/>
      <c r="B62" s="21" t="s">
        <v>84</v>
      </c>
      <c r="C62" s="32">
        <f>C61+C58</f>
        <v>0</v>
      </c>
      <c r="D62" s="32">
        <f t="shared" ref="D62:BJ62" si="18">D61+D58</f>
        <v>0</v>
      </c>
      <c r="E62" s="32">
        <f t="shared" si="18"/>
        <v>0</v>
      </c>
      <c r="F62" s="32">
        <f t="shared" si="18"/>
        <v>0</v>
      </c>
      <c r="G62" s="32">
        <f t="shared" si="18"/>
        <v>0</v>
      </c>
      <c r="H62" s="32">
        <f t="shared" si="18"/>
        <v>0</v>
      </c>
      <c r="I62" s="32">
        <f t="shared" si="18"/>
        <v>0</v>
      </c>
      <c r="J62" s="32">
        <f t="shared" si="18"/>
        <v>0</v>
      </c>
      <c r="K62" s="32">
        <f t="shared" si="18"/>
        <v>0</v>
      </c>
      <c r="L62" s="32">
        <f t="shared" si="18"/>
        <v>0</v>
      </c>
      <c r="M62" s="32">
        <f t="shared" si="18"/>
        <v>0</v>
      </c>
      <c r="N62" s="32">
        <f t="shared" si="18"/>
        <v>0</v>
      </c>
      <c r="O62" s="32">
        <f t="shared" si="18"/>
        <v>0</v>
      </c>
      <c r="P62" s="32">
        <f t="shared" si="18"/>
        <v>0</v>
      </c>
      <c r="Q62" s="32">
        <f t="shared" si="18"/>
        <v>0</v>
      </c>
      <c r="R62" s="32">
        <f t="shared" si="18"/>
        <v>0</v>
      </c>
      <c r="S62" s="32">
        <f t="shared" si="18"/>
        <v>0</v>
      </c>
      <c r="T62" s="32">
        <f t="shared" si="18"/>
        <v>0</v>
      </c>
      <c r="U62" s="32">
        <f t="shared" si="18"/>
        <v>0</v>
      </c>
      <c r="V62" s="32">
        <f t="shared" si="18"/>
        <v>0</v>
      </c>
      <c r="W62" s="32">
        <f t="shared" si="18"/>
        <v>0</v>
      </c>
      <c r="X62" s="32">
        <f t="shared" si="18"/>
        <v>0</v>
      </c>
      <c r="Y62" s="32">
        <f t="shared" si="18"/>
        <v>0</v>
      </c>
      <c r="Z62" s="32">
        <f t="shared" si="18"/>
        <v>0</v>
      </c>
      <c r="AA62" s="32">
        <f t="shared" si="18"/>
        <v>0</v>
      </c>
      <c r="AB62" s="32">
        <f t="shared" si="18"/>
        <v>0</v>
      </c>
      <c r="AC62" s="32">
        <f t="shared" si="18"/>
        <v>0</v>
      </c>
      <c r="AD62" s="32">
        <f t="shared" si="18"/>
        <v>0</v>
      </c>
      <c r="AE62" s="32">
        <f t="shared" si="18"/>
        <v>0</v>
      </c>
      <c r="AF62" s="32">
        <f t="shared" si="18"/>
        <v>0</v>
      </c>
      <c r="AG62" s="32">
        <f t="shared" si="18"/>
        <v>0</v>
      </c>
      <c r="AH62" s="32">
        <f t="shared" si="18"/>
        <v>0</v>
      </c>
      <c r="AI62" s="32">
        <f t="shared" si="18"/>
        <v>0</v>
      </c>
      <c r="AJ62" s="32">
        <f t="shared" si="18"/>
        <v>0</v>
      </c>
      <c r="AK62" s="32">
        <f t="shared" si="18"/>
        <v>0</v>
      </c>
      <c r="AL62" s="32">
        <f t="shared" si="18"/>
        <v>0</v>
      </c>
      <c r="AM62" s="32">
        <f t="shared" si="18"/>
        <v>0</v>
      </c>
      <c r="AN62" s="32">
        <f t="shared" si="18"/>
        <v>0</v>
      </c>
      <c r="AO62" s="32">
        <f t="shared" si="18"/>
        <v>0</v>
      </c>
      <c r="AP62" s="32">
        <f t="shared" si="18"/>
        <v>0</v>
      </c>
      <c r="AQ62" s="32">
        <f t="shared" si="18"/>
        <v>0</v>
      </c>
      <c r="AR62" s="68">
        <f t="shared" si="18"/>
        <v>40.623102927645157</v>
      </c>
      <c r="AS62" s="32">
        <f t="shared" si="18"/>
        <v>0</v>
      </c>
      <c r="AT62" s="32">
        <f t="shared" si="18"/>
        <v>0</v>
      </c>
      <c r="AU62" s="32">
        <f t="shared" si="18"/>
        <v>0</v>
      </c>
      <c r="AV62" s="61">
        <f t="shared" si="18"/>
        <v>10.387064040806845</v>
      </c>
      <c r="AW62" s="61">
        <f t="shared" si="18"/>
        <v>1.3317557554032258</v>
      </c>
      <c r="AX62" s="61">
        <f t="shared" si="18"/>
        <v>0</v>
      </c>
      <c r="AY62" s="61">
        <f t="shared" si="18"/>
        <v>0</v>
      </c>
      <c r="AZ62" s="61">
        <f t="shared" si="18"/>
        <v>18.827128643850813</v>
      </c>
      <c r="BA62" s="32">
        <f t="shared" si="18"/>
        <v>0</v>
      </c>
      <c r="BB62" s="32">
        <f t="shared" si="18"/>
        <v>0</v>
      </c>
      <c r="BC62" s="32">
        <f t="shared" si="18"/>
        <v>0</v>
      </c>
      <c r="BD62" s="32">
        <f t="shared" si="18"/>
        <v>0</v>
      </c>
      <c r="BE62" s="32">
        <f t="shared" si="18"/>
        <v>0</v>
      </c>
      <c r="BF62" s="61">
        <f t="shared" si="18"/>
        <v>8.1547999999999998</v>
      </c>
      <c r="BG62" s="61">
        <f t="shared" si="18"/>
        <v>0.24280000000000002</v>
      </c>
      <c r="BH62" s="61">
        <f t="shared" si="18"/>
        <v>0</v>
      </c>
      <c r="BI62" s="61">
        <f t="shared" si="18"/>
        <v>0</v>
      </c>
      <c r="BJ62" s="61">
        <f t="shared" si="18"/>
        <v>4.9218762146169377</v>
      </c>
      <c r="BK62" s="61">
        <f>BK61+BK58</f>
        <v>84.488527582322973</v>
      </c>
    </row>
    <row r="63" spans="1:63" ht="4.5" customHeight="1" x14ac:dyDescent="0.2">
      <c r="A63" s="15"/>
      <c r="B63" s="19"/>
      <c r="C63" s="93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4"/>
    </row>
    <row r="64" spans="1:63" x14ac:dyDescent="0.2">
      <c r="A64" s="15" t="s">
        <v>20</v>
      </c>
      <c r="B64" s="18" t="s">
        <v>21</v>
      </c>
      <c r="C64" s="93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4"/>
    </row>
    <row r="65" spans="1:64" x14ac:dyDescent="0.2">
      <c r="A65" s="15" t="s">
        <v>76</v>
      </c>
      <c r="B65" s="19" t="s">
        <v>22</v>
      </c>
      <c r="C65" s="93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4"/>
    </row>
    <row r="66" spans="1:64" x14ac:dyDescent="0.2">
      <c r="A66" s="15"/>
      <c r="B66" s="20" t="s">
        <v>36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  <c r="AG66" s="30">
        <v>0</v>
      </c>
      <c r="AH66" s="30">
        <v>0</v>
      </c>
      <c r="AI66" s="30">
        <v>0</v>
      </c>
      <c r="AJ66" s="30">
        <v>0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71">
        <v>0</v>
      </c>
      <c r="AS66" s="30">
        <v>0</v>
      </c>
      <c r="AT66" s="30">
        <v>0</v>
      </c>
      <c r="AU66" s="30">
        <v>0</v>
      </c>
      <c r="AV66" s="30">
        <v>0</v>
      </c>
      <c r="AW66" s="30">
        <v>0</v>
      </c>
      <c r="AX66" s="30">
        <v>0</v>
      </c>
      <c r="AY66" s="30">
        <v>0</v>
      </c>
      <c r="AZ66" s="30">
        <v>0</v>
      </c>
      <c r="BA66" s="30">
        <v>0</v>
      </c>
      <c r="BB66" s="30">
        <v>0</v>
      </c>
      <c r="BC66" s="30">
        <v>0</v>
      </c>
      <c r="BD66" s="30">
        <v>0</v>
      </c>
      <c r="BE66" s="30">
        <v>0</v>
      </c>
      <c r="BF66" s="30">
        <v>0</v>
      </c>
      <c r="BG66" s="30">
        <v>0</v>
      </c>
      <c r="BH66" s="30">
        <v>0</v>
      </c>
      <c r="BI66" s="30">
        <v>0</v>
      </c>
      <c r="BJ66" s="30">
        <v>0</v>
      </c>
      <c r="BK66" s="33">
        <f>SUM(C66:BJ66)</f>
        <v>0</v>
      </c>
    </row>
    <row r="67" spans="1:64" x14ac:dyDescent="0.2">
      <c r="A67" s="15"/>
      <c r="B67" s="21" t="s">
        <v>83</v>
      </c>
      <c r="C67" s="30">
        <f t="shared" ref="C67:BJ67" si="19">SUM(C66)</f>
        <v>0</v>
      </c>
      <c r="D67" s="30">
        <f t="shared" si="19"/>
        <v>0</v>
      </c>
      <c r="E67" s="30">
        <f t="shared" si="19"/>
        <v>0</v>
      </c>
      <c r="F67" s="30">
        <f t="shared" si="19"/>
        <v>0</v>
      </c>
      <c r="G67" s="30">
        <f t="shared" si="19"/>
        <v>0</v>
      </c>
      <c r="H67" s="30">
        <f t="shared" si="19"/>
        <v>0</v>
      </c>
      <c r="I67" s="30">
        <f t="shared" si="19"/>
        <v>0</v>
      </c>
      <c r="J67" s="30">
        <f t="shared" si="19"/>
        <v>0</v>
      </c>
      <c r="K67" s="30">
        <f t="shared" si="19"/>
        <v>0</v>
      </c>
      <c r="L67" s="30">
        <f t="shared" si="19"/>
        <v>0</v>
      </c>
      <c r="M67" s="30">
        <f t="shared" si="19"/>
        <v>0</v>
      </c>
      <c r="N67" s="30">
        <f t="shared" si="19"/>
        <v>0</v>
      </c>
      <c r="O67" s="30">
        <f t="shared" si="19"/>
        <v>0</v>
      </c>
      <c r="P67" s="30">
        <f t="shared" si="19"/>
        <v>0</v>
      </c>
      <c r="Q67" s="30">
        <f t="shared" si="19"/>
        <v>0</v>
      </c>
      <c r="R67" s="30">
        <f t="shared" si="19"/>
        <v>0</v>
      </c>
      <c r="S67" s="30">
        <f t="shared" si="19"/>
        <v>0</v>
      </c>
      <c r="T67" s="30">
        <f t="shared" si="19"/>
        <v>0</v>
      </c>
      <c r="U67" s="30">
        <f t="shared" si="19"/>
        <v>0</v>
      </c>
      <c r="V67" s="30">
        <f t="shared" si="19"/>
        <v>0</v>
      </c>
      <c r="W67" s="30">
        <f t="shared" si="19"/>
        <v>0</v>
      </c>
      <c r="X67" s="30">
        <f t="shared" si="19"/>
        <v>0</v>
      </c>
      <c r="Y67" s="30">
        <f t="shared" si="19"/>
        <v>0</v>
      </c>
      <c r="Z67" s="30">
        <f t="shared" si="19"/>
        <v>0</v>
      </c>
      <c r="AA67" s="30">
        <f t="shared" si="19"/>
        <v>0</v>
      </c>
      <c r="AB67" s="30">
        <f t="shared" si="19"/>
        <v>0</v>
      </c>
      <c r="AC67" s="30">
        <f t="shared" si="19"/>
        <v>0</v>
      </c>
      <c r="AD67" s="30">
        <f t="shared" si="19"/>
        <v>0</v>
      </c>
      <c r="AE67" s="30">
        <f t="shared" si="19"/>
        <v>0</v>
      </c>
      <c r="AF67" s="30">
        <f t="shared" si="19"/>
        <v>0</v>
      </c>
      <c r="AG67" s="30">
        <f t="shared" si="19"/>
        <v>0</v>
      </c>
      <c r="AH67" s="30">
        <f t="shared" si="19"/>
        <v>0</v>
      </c>
      <c r="AI67" s="30">
        <f t="shared" si="19"/>
        <v>0</v>
      </c>
      <c r="AJ67" s="30">
        <f t="shared" si="19"/>
        <v>0</v>
      </c>
      <c r="AK67" s="30">
        <f t="shared" si="19"/>
        <v>0</v>
      </c>
      <c r="AL67" s="30">
        <f t="shared" si="19"/>
        <v>0</v>
      </c>
      <c r="AM67" s="30">
        <f t="shared" si="19"/>
        <v>0</v>
      </c>
      <c r="AN67" s="30">
        <f t="shared" si="19"/>
        <v>0</v>
      </c>
      <c r="AO67" s="30">
        <f t="shared" si="19"/>
        <v>0</v>
      </c>
      <c r="AP67" s="30">
        <f t="shared" si="19"/>
        <v>0</v>
      </c>
      <c r="AQ67" s="30">
        <f t="shared" si="19"/>
        <v>0</v>
      </c>
      <c r="AR67" s="71">
        <f t="shared" si="19"/>
        <v>0</v>
      </c>
      <c r="AS67" s="30">
        <f t="shared" si="19"/>
        <v>0</v>
      </c>
      <c r="AT67" s="30">
        <f t="shared" si="19"/>
        <v>0</v>
      </c>
      <c r="AU67" s="30">
        <f t="shared" si="19"/>
        <v>0</v>
      </c>
      <c r="AV67" s="30">
        <f t="shared" si="19"/>
        <v>0</v>
      </c>
      <c r="AW67" s="30">
        <f t="shared" si="19"/>
        <v>0</v>
      </c>
      <c r="AX67" s="30">
        <f t="shared" si="19"/>
        <v>0</v>
      </c>
      <c r="AY67" s="30">
        <f t="shared" si="19"/>
        <v>0</v>
      </c>
      <c r="AZ67" s="30">
        <f t="shared" si="19"/>
        <v>0</v>
      </c>
      <c r="BA67" s="30">
        <f t="shared" si="19"/>
        <v>0</v>
      </c>
      <c r="BB67" s="30">
        <f t="shared" si="19"/>
        <v>0</v>
      </c>
      <c r="BC67" s="30">
        <f t="shared" si="19"/>
        <v>0</v>
      </c>
      <c r="BD67" s="30">
        <f t="shared" si="19"/>
        <v>0</v>
      </c>
      <c r="BE67" s="30">
        <f t="shared" si="19"/>
        <v>0</v>
      </c>
      <c r="BF67" s="30">
        <f t="shared" si="19"/>
        <v>0</v>
      </c>
      <c r="BG67" s="30">
        <f t="shared" si="19"/>
        <v>0</v>
      </c>
      <c r="BH67" s="30">
        <f t="shared" si="19"/>
        <v>0</v>
      </c>
      <c r="BI67" s="30">
        <f t="shared" si="19"/>
        <v>0</v>
      </c>
      <c r="BJ67" s="30">
        <f t="shared" si="19"/>
        <v>0</v>
      </c>
      <c r="BK67" s="33">
        <f>SUM(BK66)</f>
        <v>0</v>
      </c>
    </row>
    <row r="68" spans="1:64" ht="4.5" customHeight="1" x14ac:dyDescent="0.2">
      <c r="A68" s="15"/>
      <c r="B68" s="23"/>
      <c r="C68" s="93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4"/>
    </row>
    <row r="69" spans="1:64" x14ac:dyDescent="0.2">
      <c r="A69" s="15"/>
      <c r="B69" s="24" t="s">
        <v>99</v>
      </c>
      <c r="C69" s="38">
        <f>C28+C47+C53+C62+C67</f>
        <v>0</v>
      </c>
      <c r="D69" s="38">
        <f t="shared" ref="D69:BJ69" si="20">D28+D47+D53+D62+D67</f>
        <v>223.06203171835324</v>
      </c>
      <c r="E69" s="38">
        <f t="shared" si="20"/>
        <v>0</v>
      </c>
      <c r="F69" s="38">
        <f t="shared" si="20"/>
        <v>0</v>
      </c>
      <c r="G69" s="38">
        <f t="shared" si="20"/>
        <v>0</v>
      </c>
      <c r="H69" s="63">
        <f t="shared" si="20"/>
        <v>71.235368369223124</v>
      </c>
      <c r="I69" s="63">
        <f t="shared" si="20"/>
        <v>281.89510941821709</v>
      </c>
      <c r="J69" s="63">
        <f t="shared" si="20"/>
        <v>68.0247530003859</v>
      </c>
      <c r="K69" s="63">
        <f t="shared" si="20"/>
        <v>0</v>
      </c>
      <c r="L69" s="63">
        <f t="shared" si="20"/>
        <v>127.77162050903667</v>
      </c>
      <c r="M69" s="38">
        <f t="shared" si="20"/>
        <v>0</v>
      </c>
      <c r="N69" s="38">
        <f t="shared" si="20"/>
        <v>0</v>
      </c>
      <c r="O69" s="38">
        <f t="shared" si="20"/>
        <v>0</v>
      </c>
      <c r="P69" s="38">
        <f t="shared" si="20"/>
        <v>0</v>
      </c>
      <c r="Q69" s="38">
        <f t="shared" si="20"/>
        <v>0</v>
      </c>
      <c r="R69" s="63">
        <f t="shared" si="20"/>
        <v>47.776386206831248</v>
      </c>
      <c r="S69" s="63">
        <f t="shared" si="20"/>
        <v>17.143830839511498</v>
      </c>
      <c r="T69" s="63">
        <f t="shared" si="20"/>
        <v>148.80951572877319</v>
      </c>
      <c r="U69" s="63">
        <f t="shared" si="20"/>
        <v>0</v>
      </c>
      <c r="V69" s="63">
        <f t="shared" si="20"/>
        <v>20.522972535663342</v>
      </c>
      <c r="W69" s="38">
        <f t="shared" si="20"/>
        <v>0</v>
      </c>
      <c r="X69" s="38">
        <f t="shared" si="20"/>
        <v>2.5154182574999998E-3</v>
      </c>
      <c r="Y69" s="38">
        <f t="shared" si="20"/>
        <v>0</v>
      </c>
      <c r="Z69" s="38">
        <f t="shared" si="20"/>
        <v>0</v>
      </c>
      <c r="AA69" s="38">
        <f t="shared" si="20"/>
        <v>0</v>
      </c>
      <c r="AB69" s="63">
        <f t="shared" si="20"/>
        <v>496.37307161327783</v>
      </c>
      <c r="AC69" s="63">
        <f t="shared" si="20"/>
        <v>245.31856430873401</v>
      </c>
      <c r="AD69" s="63">
        <f t="shared" si="20"/>
        <v>18.957054846482698</v>
      </c>
      <c r="AE69" s="63">
        <f t="shared" si="20"/>
        <v>0</v>
      </c>
      <c r="AF69" s="63">
        <f t="shared" si="20"/>
        <v>424.4383552658071</v>
      </c>
      <c r="AG69" s="38">
        <f t="shared" si="20"/>
        <v>0</v>
      </c>
      <c r="AH69" s="38">
        <f t="shared" si="20"/>
        <v>0</v>
      </c>
      <c r="AI69" s="38">
        <f t="shared" si="20"/>
        <v>0</v>
      </c>
      <c r="AJ69" s="38">
        <f t="shared" si="20"/>
        <v>0</v>
      </c>
      <c r="AK69" s="38">
        <f t="shared" si="20"/>
        <v>0</v>
      </c>
      <c r="AL69" s="63">
        <f t="shared" si="20"/>
        <v>535.25997466780336</v>
      </c>
      <c r="AM69" s="63">
        <f t="shared" si="20"/>
        <v>88.629010339485205</v>
      </c>
      <c r="AN69" s="63">
        <f t="shared" si="20"/>
        <v>110.19407285861021</v>
      </c>
      <c r="AO69" s="63">
        <f t="shared" si="20"/>
        <v>0</v>
      </c>
      <c r="AP69" s="63">
        <f t="shared" si="20"/>
        <v>230.35374522313063</v>
      </c>
      <c r="AQ69" s="38">
        <f t="shared" si="20"/>
        <v>0</v>
      </c>
      <c r="AR69" s="72">
        <f t="shared" si="20"/>
        <v>40.623102927645157</v>
      </c>
      <c r="AS69" s="38">
        <f t="shared" si="20"/>
        <v>0</v>
      </c>
      <c r="AT69" s="38">
        <f t="shared" si="20"/>
        <v>0</v>
      </c>
      <c r="AU69" s="38">
        <f t="shared" si="20"/>
        <v>0</v>
      </c>
      <c r="AV69" s="63">
        <f t="shared" si="20"/>
        <v>530.04042456531499</v>
      </c>
      <c r="AW69" s="63">
        <f t="shared" si="20"/>
        <v>94.671912013097426</v>
      </c>
      <c r="AX69" s="63">
        <f t="shared" si="20"/>
        <v>5.4818809206126993</v>
      </c>
      <c r="AY69" s="63">
        <f t="shared" si="20"/>
        <v>0</v>
      </c>
      <c r="AZ69" s="63">
        <f t="shared" si="20"/>
        <v>265.15276507070712</v>
      </c>
      <c r="BA69" s="38">
        <f t="shared" si="20"/>
        <v>0</v>
      </c>
      <c r="BB69" s="38">
        <f t="shared" si="20"/>
        <v>0</v>
      </c>
      <c r="BC69" s="38">
        <f t="shared" si="20"/>
        <v>0</v>
      </c>
      <c r="BD69" s="38">
        <f t="shared" si="20"/>
        <v>0</v>
      </c>
      <c r="BE69" s="38">
        <f t="shared" si="20"/>
        <v>0</v>
      </c>
      <c r="BF69" s="38">
        <f t="shared" si="20"/>
        <v>144.02142792751059</v>
      </c>
      <c r="BG69" s="38">
        <f t="shared" si="20"/>
        <v>10.755983372150501</v>
      </c>
      <c r="BH69" s="38">
        <f t="shared" si="20"/>
        <v>7.3449461423546003</v>
      </c>
      <c r="BI69" s="38">
        <f t="shared" si="20"/>
        <v>0</v>
      </c>
      <c r="BJ69" s="38">
        <f t="shared" si="20"/>
        <v>39.872408796458537</v>
      </c>
      <c r="BK69" s="38">
        <f>BK28+BK47+BK53+BK62+BK67</f>
        <v>4293.7328046034345</v>
      </c>
    </row>
    <row r="70" spans="1:64" ht="4.5" customHeight="1" x14ac:dyDescent="0.2">
      <c r="A70" s="15"/>
      <c r="B70" s="24"/>
      <c r="C70" s="90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2"/>
    </row>
    <row r="71" spans="1:64" ht="14.25" customHeight="1" x14ac:dyDescent="0.3">
      <c r="A71" s="15" t="s">
        <v>5</v>
      </c>
      <c r="B71" s="25" t="s">
        <v>24</v>
      </c>
      <c r="C71" s="90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2"/>
    </row>
    <row r="72" spans="1:64" x14ac:dyDescent="0.2">
      <c r="A72" s="15"/>
      <c r="B72" s="28" t="s">
        <v>111</v>
      </c>
      <c r="C72" s="34">
        <v>0</v>
      </c>
      <c r="D72" s="34">
        <v>0.79316587096769997</v>
      </c>
      <c r="E72" s="34">
        <v>0</v>
      </c>
      <c r="F72" s="34">
        <v>0</v>
      </c>
      <c r="G72" s="34">
        <v>0</v>
      </c>
      <c r="H72" s="34">
        <v>2.1779417641206016</v>
      </c>
      <c r="I72" s="34">
        <v>0.1196719468386</v>
      </c>
      <c r="J72" s="34">
        <v>0</v>
      </c>
      <c r="K72" s="34">
        <v>0</v>
      </c>
      <c r="L72" s="34">
        <v>0.59108171799980003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1.7243727499649129</v>
      </c>
      <c r="S72" s="34">
        <v>2.6731068063999999E-3</v>
      </c>
      <c r="T72" s="34">
        <v>0</v>
      </c>
      <c r="U72" s="34">
        <v>0</v>
      </c>
      <c r="V72" s="34">
        <v>0.19351265296749998</v>
      </c>
      <c r="W72" s="34">
        <v>0</v>
      </c>
      <c r="X72" s="34">
        <v>0</v>
      </c>
      <c r="Y72" s="34">
        <v>0</v>
      </c>
      <c r="Z72" s="34">
        <v>0</v>
      </c>
      <c r="AA72" s="34">
        <v>0</v>
      </c>
      <c r="AB72" s="34">
        <v>12.470962615953136</v>
      </c>
      <c r="AC72" s="34">
        <v>0.21338909287040003</v>
      </c>
      <c r="AD72" s="34">
        <v>0</v>
      </c>
      <c r="AE72" s="34">
        <v>0</v>
      </c>
      <c r="AF72" s="34">
        <v>2.6985861424490003</v>
      </c>
      <c r="AG72" s="34">
        <v>0</v>
      </c>
      <c r="AH72" s="34">
        <v>0</v>
      </c>
      <c r="AI72" s="34">
        <v>0</v>
      </c>
      <c r="AJ72" s="34">
        <v>0</v>
      </c>
      <c r="AK72" s="34">
        <v>0</v>
      </c>
      <c r="AL72" s="34">
        <v>9.064809567679589</v>
      </c>
      <c r="AM72" s="34">
        <v>0.12501390638689999</v>
      </c>
      <c r="AN72" s="34">
        <v>0</v>
      </c>
      <c r="AO72" s="34">
        <v>0</v>
      </c>
      <c r="AP72" s="34">
        <v>0.74310107190230001</v>
      </c>
      <c r="AQ72" s="34">
        <v>0</v>
      </c>
      <c r="AR72" s="65">
        <v>0</v>
      </c>
      <c r="AS72" s="34">
        <v>0</v>
      </c>
      <c r="AT72" s="34">
        <v>0</v>
      </c>
      <c r="AU72" s="34">
        <v>0</v>
      </c>
      <c r="AV72" s="34">
        <v>5.004500379905986</v>
      </c>
      <c r="AW72" s="34">
        <v>0.1151267006771</v>
      </c>
      <c r="AX72" s="34">
        <v>0</v>
      </c>
      <c r="AY72" s="34">
        <v>0</v>
      </c>
      <c r="AZ72" s="34">
        <v>1.4762201637084003</v>
      </c>
      <c r="BA72" s="34">
        <v>0</v>
      </c>
      <c r="BB72" s="34">
        <v>0</v>
      </c>
      <c r="BC72" s="34">
        <v>0</v>
      </c>
      <c r="BD72" s="34">
        <v>0</v>
      </c>
      <c r="BE72" s="34">
        <v>0</v>
      </c>
      <c r="BF72" s="34">
        <v>2.0538975644157014</v>
      </c>
      <c r="BG72" s="34">
        <v>3.8837819967599996E-2</v>
      </c>
      <c r="BH72" s="34">
        <v>0</v>
      </c>
      <c r="BI72" s="34">
        <v>0</v>
      </c>
      <c r="BJ72" s="34">
        <v>0.10013955345139999</v>
      </c>
      <c r="BK72" s="33">
        <f>SUM(C72:BJ72)</f>
        <v>39.707004389033017</v>
      </c>
    </row>
    <row r="73" spans="1:64" ht="13.5" thickBot="1" x14ac:dyDescent="0.25">
      <c r="A73" s="26"/>
      <c r="B73" s="21" t="s">
        <v>83</v>
      </c>
      <c r="C73" s="30">
        <f t="shared" ref="C73:BJ73" si="21">SUM(C72)</f>
        <v>0</v>
      </c>
      <c r="D73" s="30">
        <f t="shared" si="21"/>
        <v>0.79316587096769997</v>
      </c>
      <c r="E73" s="30">
        <f t="shared" si="21"/>
        <v>0</v>
      </c>
      <c r="F73" s="30">
        <f t="shared" si="21"/>
        <v>0</v>
      </c>
      <c r="G73" s="30">
        <f t="shared" si="21"/>
        <v>0</v>
      </c>
      <c r="H73" s="62">
        <f t="shared" si="21"/>
        <v>2.1779417641206016</v>
      </c>
      <c r="I73" s="62">
        <f t="shared" si="21"/>
        <v>0.1196719468386</v>
      </c>
      <c r="J73" s="62">
        <f t="shared" si="21"/>
        <v>0</v>
      </c>
      <c r="K73" s="62">
        <f t="shared" si="21"/>
        <v>0</v>
      </c>
      <c r="L73" s="62">
        <f t="shared" si="21"/>
        <v>0.59108171799980003</v>
      </c>
      <c r="M73" s="30">
        <f t="shared" si="21"/>
        <v>0</v>
      </c>
      <c r="N73" s="30">
        <f t="shared" si="21"/>
        <v>0</v>
      </c>
      <c r="O73" s="30">
        <f t="shared" si="21"/>
        <v>0</v>
      </c>
      <c r="P73" s="30">
        <f t="shared" si="21"/>
        <v>0</v>
      </c>
      <c r="Q73" s="30">
        <f t="shared" si="21"/>
        <v>0</v>
      </c>
      <c r="R73" s="62">
        <f t="shared" si="21"/>
        <v>1.7243727499649129</v>
      </c>
      <c r="S73" s="62">
        <f t="shared" si="21"/>
        <v>2.6731068063999999E-3</v>
      </c>
      <c r="T73" s="62">
        <f t="shared" si="21"/>
        <v>0</v>
      </c>
      <c r="U73" s="62">
        <f t="shared" si="21"/>
        <v>0</v>
      </c>
      <c r="V73" s="62">
        <f t="shared" si="21"/>
        <v>0.19351265296749998</v>
      </c>
      <c r="W73" s="30">
        <f t="shared" si="21"/>
        <v>0</v>
      </c>
      <c r="X73" s="30">
        <f t="shared" si="21"/>
        <v>0</v>
      </c>
      <c r="Y73" s="30">
        <f t="shared" si="21"/>
        <v>0</v>
      </c>
      <c r="Z73" s="30">
        <f t="shared" si="21"/>
        <v>0</v>
      </c>
      <c r="AA73" s="30">
        <f t="shared" si="21"/>
        <v>0</v>
      </c>
      <c r="AB73" s="62">
        <f t="shared" si="21"/>
        <v>12.470962615953136</v>
      </c>
      <c r="AC73" s="62">
        <f t="shared" si="21"/>
        <v>0.21338909287040003</v>
      </c>
      <c r="AD73" s="62">
        <f t="shared" si="21"/>
        <v>0</v>
      </c>
      <c r="AE73" s="62">
        <f t="shared" si="21"/>
        <v>0</v>
      </c>
      <c r="AF73" s="62">
        <f t="shared" si="21"/>
        <v>2.6985861424490003</v>
      </c>
      <c r="AG73" s="30">
        <f t="shared" si="21"/>
        <v>0</v>
      </c>
      <c r="AH73" s="30">
        <f t="shared" si="21"/>
        <v>0</v>
      </c>
      <c r="AI73" s="30">
        <f t="shared" si="21"/>
        <v>0</v>
      </c>
      <c r="AJ73" s="30">
        <f t="shared" si="21"/>
        <v>0</v>
      </c>
      <c r="AK73" s="30">
        <f t="shared" si="21"/>
        <v>0</v>
      </c>
      <c r="AL73" s="62">
        <f t="shared" si="21"/>
        <v>9.064809567679589</v>
      </c>
      <c r="AM73" s="62">
        <f t="shared" si="21"/>
        <v>0.12501390638689999</v>
      </c>
      <c r="AN73" s="62">
        <f t="shared" si="21"/>
        <v>0</v>
      </c>
      <c r="AO73" s="62">
        <f t="shared" si="21"/>
        <v>0</v>
      </c>
      <c r="AP73" s="62">
        <f t="shared" si="21"/>
        <v>0.74310107190230001</v>
      </c>
      <c r="AQ73" s="30">
        <f t="shared" si="21"/>
        <v>0</v>
      </c>
      <c r="AR73" s="71">
        <f t="shared" si="21"/>
        <v>0</v>
      </c>
      <c r="AS73" s="30">
        <f t="shared" si="21"/>
        <v>0</v>
      </c>
      <c r="AT73" s="30">
        <f t="shared" si="21"/>
        <v>0</v>
      </c>
      <c r="AU73" s="30">
        <f t="shared" si="21"/>
        <v>0</v>
      </c>
      <c r="AV73" s="62">
        <f t="shared" si="21"/>
        <v>5.004500379905986</v>
      </c>
      <c r="AW73" s="62">
        <f t="shared" si="21"/>
        <v>0.1151267006771</v>
      </c>
      <c r="AX73" s="62">
        <f t="shared" si="21"/>
        <v>0</v>
      </c>
      <c r="AY73" s="62">
        <f t="shared" si="21"/>
        <v>0</v>
      </c>
      <c r="AZ73" s="62">
        <f t="shared" si="21"/>
        <v>1.4762201637084003</v>
      </c>
      <c r="BA73" s="30">
        <f t="shared" si="21"/>
        <v>0</v>
      </c>
      <c r="BB73" s="30">
        <f t="shared" si="21"/>
        <v>0</v>
      </c>
      <c r="BC73" s="30">
        <f t="shared" si="21"/>
        <v>0</v>
      </c>
      <c r="BD73" s="30">
        <f t="shared" si="21"/>
        <v>0</v>
      </c>
      <c r="BE73" s="30">
        <f t="shared" si="21"/>
        <v>0</v>
      </c>
      <c r="BF73" s="62">
        <f t="shared" si="21"/>
        <v>2.0538975644157014</v>
      </c>
      <c r="BG73" s="62">
        <f t="shared" si="21"/>
        <v>3.8837819967599996E-2</v>
      </c>
      <c r="BH73" s="62">
        <f t="shared" si="21"/>
        <v>0</v>
      </c>
      <c r="BI73" s="62">
        <f t="shared" si="21"/>
        <v>0</v>
      </c>
      <c r="BJ73" s="62">
        <f t="shared" si="21"/>
        <v>0.10013955345139999</v>
      </c>
      <c r="BK73" s="64">
        <f>SUM(BK72)</f>
        <v>39.707004389033017</v>
      </c>
      <c r="BL73" s="43"/>
    </row>
    <row r="74" spans="1:64" x14ac:dyDescent="0.2">
      <c r="A74" s="4"/>
      <c r="B74" s="17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75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43"/>
    </row>
    <row r="75" spans="1:64" x14ac:dyDescent="0.2">
      <c r="A75" s="4"/>
      <c r="B75" s="17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75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43"/>
    </row>
    <row r="76" spans="1:64" x14ac:dyDescent="0.2">
      <c r="A76" s="4"/>
      <c r="B76" s="17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87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</row>
    <row r="77" spans="1:64" x14ac:dyDescent="0.2">
      <c r="A77" s="4"/>
      <c r="B77" s="17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75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</row>
    <row r="78" spans="1:64" x14ac:dyDescent="0.2">
      <c r="A78" s="4"/>
      <c r="B78" s="17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75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</row>
    <row r="79" spans="1:64" x14ac:dyDescent="0.2">
      <c r="A79" s="4"/>
      <c r="B79" s="17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43"/>
    </row>
    <row r="80" spans="1:64" x14ac:dyDescent="0.2">
      <c r="A80" s="4"/>
      <c r="B80" s="4" t="s">
        <v>121</v>
      </c>
      <c r="D80" s="36"/>
      <c r="L80" s="16" t="s">
        <v>37</v>
      </c>
      <c r="BK80" s="36"/>
    </row>
    <row r="81" spans="1:63" x14ac:dyDescent="0.2">
      <c r="A81" s="4"/>
      <c r="B81" s="4" t="s">
        <v>122</v>
      </c>
      <c r="D81" s="36"/>
      <c r="L81" s="4" t="s">
        <v>29</v>
      </c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</row>
    <row r="82" spans="1:63" x14ac:dyDescent="0.2">
      <c r="L82" s="4" t="s">
        <v>30</v>
      </c>
      <c r="BK82" s="43"/>
    </row>
    <row r="83" spans="1:63" x14ac:dyDescent="0.2">
      <c r="B83" s="4" t="s">
        <v>32</v>
      </c>
      <c r="L83" s="4" t="s">
        <v>98</v>
      </c>
      <c r="BK83" s="43"/>
    </row>
    <row r="84" spans="1:63" x14ac:dyDescent="0.2">
      <c r="B84" s="4" t="s">
        <v>33</v>
      </c>
      <c r="L84" s="4" t="s">
        <v>100</v>
      </c>
      <c r="BK84" s="43"/>
    </row>
    <row r="85" spans="1:63" x14ac:dyDescent="0.2">
      <c r="B85" s="4"/>
      <c r="L85" s="4" t="s">
        <v>31</v>
      </c>
      <c r="BK85" s="43"/>
    </row>
    <row r="86" spans="1:63" x14ac:dyDescent="0.2">
      <c r="BK86" s="43"/>
    </row>
    <row r="87" spans="1:63" x14ac:dyDescent="0.2">
      <c r="BK87" s="37"/>
    </row>
    <row r="88" spans="1:63" x14ac:dyDescent="0.2">
      <c r="BK88" s="43"/>
    </row>
    <row r="93" spans="1:63" x14ac:dyDescent="0.2">
      <c r="B93" s="4"/>
    </row>
  </sheetData>
  <mergeCells count="49"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  <mergeCell ref="C30:BK30"/>
    <mergeCell ref="C29:BK29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C50:BK50"/>
    <mergeCell ref="C49:BK49"/>
    <mergeCell ref="C48:BK48"/>
    <mergeCell ref="C34:BK34"/>
    <mergeCell ref="C31:BK31"/>
    <mergeCell ref="A1:A5"/>
    <mergeCell ref="C71:BK71"/>
    <mergeCell ref="C55:BK55"/>
    <mergeCell ref="C56:BK56"/>
    <mergeCell ref="C59:BK59"/>
    <mergeCell ref="C63:BK63"/>
    <mergeCell ref="C64:BK64"/>
    <mergeCell ref="C65:BK65"/>
    <mergeCell ref="C68:BK68"/>
    <mergeCell ref="C70:BK70"/>
    <mergeCell ref="C54:BK54"/>
    <mergeCell ref="C10:BK10"/>
    <mergeCell ref="C13:BK13"/>
    <mergeCell ref="C16:BK16"/>
    <mergeCell ref="C19:BK19"/>
    <mergeCell ref="C22:BK22"/>
  </mergeCells>
  <phoneticPr fontId="0" type="noConversion"/>
  <pageMargins left="0.7" right="0.7" top="0.37" bottom="0.37" header="0.3" footer="0.3"/>
  <pageSetup paperSize="8" orientation="landscape" r:id="rId1"/>
  <ignoredErrors>
    <ignoredError sqref="C58:BK58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O47"/>
  <sheetViews>
    <sheetView topLeftCell="A4" workbookViewId="0">
      <selection activeCell="C4" sqref="C4"/>
    </sheetView>
  </sheetViews>
  <sheetFormatPr defaultRowHeight="12.75" x14ac:dyDescent="0.2"/>
  <cols>
    <col min="1" max="1" width="2.28515625" style="46" customWidth="1"/>
    <col min="2" max="2" width="6.42578125" style="46" customWidth="1"/>
    <col min="3" max="3" width="25.28515625" style="46" bestFit="1" customWidth="1"/>
    <col min="4" max="6" width="18.28515625" style="46" bestFit="1" customWidth="1"/>
    <col min="7" max="7" width="17.28515625" style="46" bestFit="1" customWidth="1"/>
    <col min="8" max="8" width="19.85546875" style="46" bestFit="1" customWidth="1"/>
    <col min="9" max="9" width="15.85546875" style="46" bestFit="1" customWidth="1"/>
    <col min="10" max="10" width="17" style="46" bestFit="1" customWidth="1"/>
    <col min="11" max="12" width="19.85546875" style="46" bestFit="1" customWidth="1"/>
    <col min="13" max="14" width="9.140625" style="46"/>
    <col min="15" max="15" width="12.85546875" style="46" bestFit="1" customWidth="1"/>
    <col min="16" max="16384" width="9.140625" style="46"/>
  </cols>
  <sheetData>
    <row r="1" spans="2:12" hidden="1" x14ac:dyDescent="0.2"/>
    <row r="2" spans="2:12" ht="17.25" hidden="1" customHeight="1" x14ac:dyDescent="0.2">
      <c r="B2" s="115" t="s">
        <v>128</v>
      </c>
      <c r="C2" s="116"/>
      <c r="D2" s="116"/>
      <c r="E2" s="116"/>
      <c r="F2" s="116"/>
      <c r="G2" s="116"/>
      <c r="H2" s="116"/>
      <c r="I2" s="116"/>
      <c r="J2" s="116"/>
      <c r="K2" s="116"/>
      <c r="L2" s="117"/>
    </row>
    <row r="3" spans="2:12" ht="17.25" hidden="1" customHeight="1" x14ac:dyDescent="0.2">
      <c r="B3" s="115" t="s">
        <v>112</v>
      </c>
      <c r="C3" s="116"/>
      <c r="D3" s="116"/>
      <c r="E3" s="116"/>
      <c r="F3" s="116"/>
      <c r="G3" s="116"/>
      <c r="H3" s="116"/>
      <c r="I3" s="116"/>
      <c r="J3" s="116"/>
      <c r="K3" s="116"/>
      <c r="L3" s="117"/>
    </row>
    <row r="4" spans="2:12" ht="30" x14ac:dyDescent="0.2">
      <c r="B4" s="45" t="s">
        <v>75</v>
      </c>
      <c r="C4" s="47" t="s">
        <v>38</v>
      </c>
      <c r="D4" s="47" t="s">
        <v>87</v>
      </c>
      <c r="E4" s="47" t="s">
        <v>88</v>
      </c>
      <c r="F4" s="47" t="s">
        <v>7</v>
      </c>
      <c r="G4" s="47" t="s">
        <v>8</v>
      </c>
      <c r="H4" s="47" t="s">
        <v>21</v>
      </c>
      <c r="I4" s="47" t="s">
        <v>94</v>
      </c>
      <c r="J4" s="47" t="s">
        <v>95</v>
      </c>
      <c r="K4" s="47" t="s">
        <v>74</v>
      </c>
      <c r="L4" s="47" t="s">
        <v>96</v>
      </c>
    </row>
    <row r="5" spans="2:12" x14ac:dyDescent="0.2">
      <c r="B5" s="48">
        <v>1</v>
      </c>
      <c r="C5" s="49" t="s">
        <v>39</v>
      </c>
      <c r="D5" s="50">
        <v>0</v>
      </c>
      <c r="E5" s="50">
        <v>0</v>
      </c>
      <c r="F5" s="50">
        <v>0.24003971074090003</v>
      </c>
      <c r="G5" s="50">
        <v>8.5111910322000009E-3</v>
      </c>
      <c r="H5" s="50">
        <v>0</v>
      </c>
      <c r="I5" s="59">
        <v>0</v>
      </c>
      <c r="J5" s="51">
        <v>0</v>
      </c>
      <c r="K5" s="51">
        <f>SUM(D5:J5)</f>
        <v>0.24855090177310002</v>
      </c>
      <c r="L5" s="50">
        <v>4.7489257999999998E-5</v>
      </c>
    </row>
    <row r="6" spans="2:12" x14ac:dyDescent="0.2">
      <c r="B6" s="48">
        <v>2</v>
      </c>
      <c r="C6" s="52" t="s">
        <v>40</v>
      </c>
      <c r="D6" s="50">
        <v>1.0646531481899</v>
      </c>
      <c r="E6" s="50">
        <v>1.0474905329628004</v>
      </c>
      <c r="F6" s="50">
        <v>29.408050949339344</v>
      </c>
      <c r="G6" s="50">
        <v>1.9092069331127013</v>
      </c>
      <c r="H6" s="50">
        <v>0</v>
      </c>
      <c r="I6" s="59">
        <v>0.51219999999999999</v>
      </c>
      <c r="J6" s="51">
        <v>0</v>
      </c>
      <c r="K6" s="51">
        <f t="shared" ref="K6:K41" si="0">SUM(D6:J6)</f>
        <v>33.941601563604742</v>
      </c>
      <c r="L6" s="50">
        <v>0.36391247428089996</v>
      </c>
    </row>
    <row r="7" spans="2:12" x14ac:dyDescent="0.2">
      <c r="B7" s="48">
        <v>3</v>
      </c>
      <c r="C7" s="49" t="s">
        <v>41</v>
      </c>
      <c r="D7" s="50">
        <v>0</v>
      </c>
      <c r="E7" s="50">
        <v>0</v>
      </c>
      <c r="F7" s="50">
        <v>0.78725447338460008</v>
      </c>
      <c r="G7" s="50">
        <v>1.2691683838699999E-2</v>
      </c>
      <c r="H7" s="50">
        <v>0</v>
      </c>
      <c r="I7" s="59">
        <v>4.4000000000000003E-3</v>
      </c>
      <c r="J7" s="51">
        <v>0</v>
      </c>
      <c r="K7" s="51">
        <f t="shared" si="0"/>
        <v>0.80434615722330005</v>
      </c>
      <c r="L7" s="50">
        <v>7.527796035449999E-2</v>
      </c>
    </row>
    <row r="8" spans="2:12" x14ac:dyDescent="0.2">
      <c r="B8" s="48">
        <v>4</v>
      </c>
      <c r="C8" s="52" t="s">
        <v>42</v>
      </c>
      <c r="D8" s="50">
        <v>6.431429548481101</v>
      </c>
      <c r="E8" s="50">
        <v>1.1262774413854999</v>
      </c>
      <c r="F8" s="50">
        <v>16.150686399676392</v>
      </c>
      <c r="G8" s="50">
        <v>2.8902066287054997</v>
      </c>
      <c r="H8" s="50">
        <v>0</v>
      </c>
      <c r="I8" s="59">
        <v>0.23019999999999999</v>
      </c>
      <c r="J8" s="51">
        <v>0</v>
      </c>
      <c r="K8" s="51">
        <f t="shared" si="0"/>
        <v>26.82880001824849</v>
      </c>
      <c r="L8" s="50">
        <v>0.50282866289499972</v>
      </c>
    </row>
    <row r="9" spans="2:12" x14ac:dyDescent="0.2">
      <c r="B9" s="48">
        <v>5</v>
      </c>
      <c r="C9" s="52" t="s">
        <v>43</v>
      </c>
      <c r="D9" s="50">
        <v>1.1756703682543004</v>
      </c>
      <c r="E9" s="50">
        <v>1.4676870924808005</v>
      </c>
      <c r="F9" s="50">
        <v>48.275792744632675</v>
      </c>
      <c r="G9" s="50">
        <v>5.677253827871696</v>
      </c>
      <c r="H9" s="50">
        <v>0</v>
      </c>
      <c r="I9" s="59">
        <v>1.1972</v>
      </c>
      <c r="J9" s="51">
        <v>0</v>
      </c>
      <c r="K9" s="51">
        <f t="shared" si="0"/>
        <v>57.793604033239475</v>
      </c>
      <c r="L9" s="50">
        <v>0.79706482576129967</v>
      </c>
    </row>
    <row r="10" spans="2:12" x14ac:dyDescent="0.2">
      <c r="B10" s="48">
        <v>6</v>
      </c>
      <c r="C10" s="52" t="s">
        <v>44</v>
      </c>
      <c r="D10" s="50">
        <v>0.46678591851559997</v>
      </c>
      <c r="E10" s="50">
        <v>1.7893210182890003</v>
      </c>
      <c r="F10" s="50">
        <v>18.854145992055106</v>
      </c>
      <c r="G10" s="50">
        <v>1.7521322886423001</v>
      </c>
      <c r="H10" s="50">
        <v>0</v>
      </c>
      <c r="I10" s="59">
        <v>0.20070000000000002</v>
      </c>
      <c r="J10" s="51">
        <v>0</v>
      </c>
      <c r="K10" s="51">
        <f t="shared" si="0"/>
        <v>23.063085217502007</v>
      </c>
      <c r="L10" s="50">
        <v>0.32281683044840004</v>
      </c>
    </row>
    <row r="11" spans="2:12" x14ac:dyDescent="0.2">
      <c r="B11" s="48">
        <v>7</v>
      </c>
      <c r="C11" s="52" t="s">
        <v>45</v>
      </c>
      <c r="D11" s="50">
        <v>39.295041007737503</v>
      </c>
      <c r="E11" s="50">
        <v>9.6066716037990005</v>
      </c>
      <c r="F11" s="50">
        <v>39.177701394677186</v>
      </c>
      <c r="G11" s="50">
        <v>6.6207246781997968</v>
      </c>
      <c r="H11" s="50">
        <v>0</v>
      </c>
      <c r="I11" s="59">
        <v>0</v>
      </c>
      <c r="J11" s="51">
        <v>0</v>
      </c>
      <c r="K11" s="51">
        <f t="shared" si="0"/>
        <v>94.700138684413474</v>
      </c>
      <c r="L11" s="50">
        <v>0.4389940522168998</v>
      </c>
    </row>
    <row r="12" spans="2:12" x14ac:dyDescent="0.2">
      <c r="B12" s="48">
        <v>8</v>
      </c>
      <c r="C12" s="74" t="s">
        <v>46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9">
        <v>0</v>
      </c>
      <c r="J12" s="51">
        <v>0</v>
      </c>
      <c r="K12" s="51">
        <f t="shared" si="0"/>
        <v>0</v>
      </c>
      <c r="L12" s="50">
        <v>0</v>
      </c>
    </row>
    <row r="13" spans="2:12" x14ac:dyDescent="0.2">
      <c r="B13" s="48">
        <v>9</v>
      </c>
      <c r="C13" s="74" t="s">
        <v>47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9">
        <v>0</v>
      </c>
      <c r="J13" s="51">
        <v>0</v>
      </c>
      <c r="K13" s="51">
        <f t="shared" si="0"/>
        <v>0</v>
      </c>
      <c r="L13" s="50">
        <v>0</v>
      </c>
    </row>
    <row r="14" spans="2:12" x14ac:dyDescent="0.2">
      <c r="B14" s="48">
        <v>10</v>
      </c>
      <c r="C14" s="52" t="s">
        <v>48</v>
      </c>
      <c r="D14" s="50">
        <v>0.1035287456445</v>
      </c>
      <c r="E14" s="50">
        <v>0.37226139987029994</v>
      </c>
      <c r="F14" s="50">
        <v>10.700646018125486</v>
      </c>
      <c r="G14" s="50">
        <v>1.5022990905764995</v>
      </c>
      <c r="H14" s="50">
        <v>0</v>
      </c>
      <c r="I14" s="59">
        <v>0.1087</v>
      </c>
      <c r="J14" s="51">
        <v>0</v>
      </c>
      <c r="K14" s="51">
        <f t="shared" si="0"/>
        <v>12.787435254216787</v>
      </c>
      <c r="L14" s="50">
        <v>0.3913471792869001</v>
      </c>
    </row>
    <row r="15" spans="2:12" x14ac:dyDescent="0.2">
      <c r="B15" s="48">
        <v>11</v>
      </c>
      <c r="C15" s="52" t="s">
        <v>49</v>
      </c>
      <c r="D15" s="50">
        <v>80.373909059568291</v>
      </c>
      <c r="E15" s="50">
        <v>65.84924836994513</v>
      </c>
      <c r="F15" s="50">
        <v>103.41642213634144</v>
      </c>
      <c r="G15" s="50">
        <v>11.807959974591181</v>
      </c>
      <c r="H15" s="50">
        <v>0</v>
      </c>
      <c r="I15" s="59">
        <v>1.1113</v>
      </c>
      <c r="J15" s="51">
        <v>0</v>
      </c>
      <c r="K15" s="51">
        <f t="shared" si="0"/>
        <v>262.55883954044612</v>
      </c>
      <c r="L15" s="50">
        <v>1.9282305556531034</v>
      </c>
    </row>
    <row r="16" spans="2:12" x14ac:dyDescent="0.2">
      <c r="B16" s="48">
        <v>12</v>
      </c>
      <c r="C16" s="52" t="s">
        <v>50</v>
      </c>
      <c r="D16" s="50">
        <v>31.403452896542092</v>
      </c>
      <c r="E16" s="50">
        <v>9.2526982246729919</v>
      </c>
      <c r="F16" s="50">
        <v>48.426587447135098</v>
      </c>
      <c r="G16" s="50">
        <v>3.8047427120459996</v>
      </c>
      <c r="H16" s="50">
        <v>0</v>
      </c>
      <c r="I16" s="59">
        <v>0.60940000000000005</v>
      </c>
      <c r="J16" s="51">
        <v>0</v>
      </c>
      <c r="K16" s="51">
        <f t="shared" si="0"/>
        <v>93.496881280396167</v>
      </c>
      <c r="L16" s="50">
        <v>1.1024389677463111</v>
      </c>
    </row>
    <row r="17" spans="2:12" x14ac:dyDescent="0.2">
      <c r="B17" s="48">
        <v>13</v>
      </c>
      <c r="C17" s="52" t="s">
        <v>51</v>
      </c>
      <c r="D17" s="50">
        <v>0.4642562363853</v>
      </c>
      <c r="E17" s="50">
        <v>0.2998313132248</v>
      </c>
      <c r="F17" s="50">
        <v>19.138620681033309</v>
      </c>
      <c r="G17" s="50">
        <v>0.99006276035240015</v>
      </c>
      <c r="H17" s="50">
        <v>0</v>
      </c>
      <c r="I17" s="59">
        <v>6.8499999999999991E-2</v>
      </c>
      <c r="J17" s="51">
        <v>0</v>
      </c>
      <c r="K17" s="51">
        <f t="shared" si="0"/>
        <v>20.961270990995811</v>
      </c>
      <c r="L17" s="50">
        <v>0.3296799715116997</v>
      </c>
    </row>
    <row r="18" spans="2:12" x14ac:dyDescent="0.2">
      <c r="B18" s="48">
        <v>14</v>
      </c>
      <c r="C18" s="52" t="s">
        <v>52</v>
      </c>
      <c r="D18" s="50">
        <v>8.4214924838400013E-2</v>
      </c>
      <c r="E18" s="50">
        <v>0.4438729331604</v>
      </c>
      <c r="F18" s="50">
        <v>10.603365817951309</v>
      </c>
      <c r="G18" s="50">
        <v>0.80990902128780018</v>
      </c>
      <c r="H18" s="50">
        <v>0</v>
      </c>
      <c r="I18" s="59">
        <v>1.1599999999999999E-2</v>
      </c>
      <c r="J18" s="51">
        <v>0</v>
      </c>
      <c r="K18" s="51">
        <f t="shared" si="0"/>
        <v>11.952962697237909</v>
      </c>
      <c r="L18" s="50">
        <v>3.4631644063099994E-2</v>
      </c>
    </row>
    <row r="19" spans="2:12" x14ac:dyDescent="0.2">
      <c r="B19" s="48">
        <v>15</v>
      </c>
      <c r="C19" s="52" t="s">
        <v>53</v>
      </c>
      <c r="D19" s="50">
        <v>0.91806816648030021</v>
      </c>
      <c r="E19" s="50">
        <v>0.50791284235209988</v>
      </c>
      <c r="F19" s="50">
        <v>37.875190657563166</v>
      </c>
      <c r="G19" s="50">
        <v>2.9177249282421984</v>
      </c>
      <c r="H19" s="50">
        <v>0</v>
      </c>
      <c r="I19" s="59">
        <v>2.6599999999999999E-2</v>
      </c>
      <c r="J19" s="51">
        <v>0</v>
      </c>
      <c r="K19" s="51">
        <f t="shared" si="0"/>
        <v>42.245496594637771</v>
      </c>
      <c r="L19" s="50">
        <v>0.43286142350659995</v>
      </c>
    </row>
    <row r="20" spans="2:12" x14ac:dyDescent="0.2">
      <c r="B20" s="48">
        <v>16</v>
      </c>
      <c r="C20" s="52" t="s">
        <v>54</v>
      </c>
      <c r="D20" s="50">
        <v>153.82428719778639</v>
      </c>
      <c r="E20" s="50">
        <v>65.419116677272456</v>
      </c>
      <c r="F20" s="50">
        <v>209.41480441850038</v>
      </c>
      <c r="G20" s="50">
        <v>11.646243249310386</v>
      </c>
      <c r="H20" s="50">
        <v>0</v>
      </c>
      <c r="I20" s="59">
        <v>2.6225660102017105</v>
      </c>
      <c r="J20" s="51">
        <v>0</v>
      </c>
      <c r="K20" s="51">
        <f t="shared" si="0"/>
        <v>442.92701755307132</v>
      </c>
      <c r="L20" s="50">
        <v>2.8173046021956036</v>
      </c>
    </row>
    <row r="21" spans="2:12" x14ac:dyDescent="0.2">
      <c r="B21" s="48">
        <v>17</v>
      </c>
      <c r="C21" s="52" t="s">
        <v>55</v>
      </c>
      <c r="D21" s="50">
        <v>23.665521059381906</v>
      </c>
      <c r="E21" s="50">
        <v>9.4873622352874971</v>
      </c>
      <c r="F21" s="50">
        <v>47.177827516057349</v>
      </c>
      <c r="G21" s="50">
        <v>4.7230821782371892</v>
      </c>
      <c r="H21" s="50">
        <v>0</v>
      </c>
      <c r="I21" s="59">
        <v>0.68589999999999995</v>
      </c>
      <c r="J21" s="51">
        <v>0</v>
      </c>
      <c r="K21" s="51">
        <f t="shared" si="0"/>
        <v>85.739692988963938</v>
      </c>
      <c r="L21" s="50">
        <v>0.68968296460119993</v>
      </c>
    </row>
    <row r="22" spans="2:12" x14ac:dyDescent="0.2">
      <c r="B22" s="48">
        <v>18</v>
      </c>
      <c r="C22" s="74" t="s">
        <v>56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9">
        <v>0</v>
      </c>
      <c r="J22" s="51">
        <v>0</v>
      </c>
      <c r="K22" s="51">
        <f t="shared" si="0"/>
        <v>0</v>
      </c>
      <c r="L22" s="50">
        <v>0</v>
      </c>
    </row>
    <row r="23" spans="2:12" x14ac:dyDescent="0.2">
      <c r="B23" s="48">
        <v>19</v>
      </c>
      <c r="C23" s="52" t="s">
        <v>57</v>
      </c>
      <c r="D23" s="50">
        <v>7.2653193878277031</v>
      </c>
      <c r="E23" s="50">
        <v>16.021532254080011</v>
      </c>
      <c r="F23" s="50">
        <v>101.10608096252734</v>
      </c>
      <c r="G23" s="50">
        <v>12.859359328356788</v>
      </c>
      <c r="H23" s="50">
        <v>0</v>
      </c>
      <c r="I23" s="59">
        <v>1.7915999999999999</v>
      </c>
      <c r="J23" s="51">
        <v>0</v>
      </c>
      <c r="K23" s="51">
        <f t="shared" si="0"/>
        <v>139.04389193279184</v>
      </c>
      <c r="L23" s="50">
        <v>1.0258835738171017</v>
      </c>
    </row>
    <row r="24" spans="2:12" x14ac:dyDescent="0.2">
      <c r="B24" s="48">
        <v>20</v>
      </c>
      <c r="C24" s="52" t="s">
        <v>58</v>
      </c>
      <c r="D24" s="50">
        <v>408.40292349519274</v>
      </c>
      <c r="E24" s="50">
        <v>201.88424795203133</v>
      </c>
      <c r="F24" s="50">
        <v>897.56457441535406</v>
      </c>
      <c r="G24" s="50">
        <v>62.462477852637313</v>
      </c>
      <c r="H24" s="50">
        <v>0</v>
      </c>
      <c r="I24" s="59">
        <v>53.979977122483966</v>
      </c>
      <c r="J24" s="51">
        <v>0</v>
      </c>
      <c r="K24" s="51">
        <f t="shared" si="0"/>
        <v>1624.2942008376992</v>
      </c>
      <c r="L24" s="50">
        <v>12.235862823423782</v>
      </c>
    </row>
    <row r="25" spans="2:12" x14ac:dyDescent="0.2">
      <c r="B25" s="48">
        <v>21</v>
      </c>
      <c r="C25" s="49" t="s">
        <v>59</v>
      </c>
      <c r="D25" s="50">
        <v>1.14876030322E-2</v>
      </c>
      <c r="E25" s="50">
        <v>5.2693413548000004E-3</v>
      </c>
      <c r="F25" s="50">
        <v>0.54811318934999986</v>
      </c>
      <c r="G25" s="50">
        <v>6.1159032612800007E-2</v>
      </c>
      <c r="H25" s="50">
        <v>0</v>
      </c>
      <c r="I25" s="59">
        <v>0</v>
      </c>
      <c r="J25" s="51">
        <v>0</v>
      </c>
      <c r="K25" s="51">
        <f t="shared" si="0"/>
        <v>0.62602916634979988</v>
      </c>
      <c r="L25" s="50">
        <v>8.6841445140000003E-4</v>
      </c>
    </row>
    <row r="26" spans="2:12" x14ac:dyDescent="0.2">
      <c r="B26" s="48">
        <v>22</v>
      </c>
      <c r="C26" s="52" t="s">
        <v>60</v>
      </c>
      <c r="D26" s="50">
        <v>4.5773748056126005</v>
      </c>
      <c r="E26" s="50">
        <v>2.46727656773E-2</v>
      </c>
      <c r="F26" s="50">
        <v>1.1550008592502998</v>
      </c>
      <c r="G26" s="50">
        <v>6.6450989672999991E-3</v>
      </c>
      <c r="H26" s="50">
        <v>0</v>
      </c>
      <c r="I26" s="59">
        <v>0.35249999999999998</v>
      </c>
      <c r="J26" s="51">
        <v>0</v>
      </c>
      <c r="K26" s="51">
        <f t="shared" si="0"/>
        <v>6.1161935295075001</v>
      </c>
      <c r="L26" s="50">
        <v>1.23811641607E-2</v>
      </c>
    </row>
    <row r="27" spans="2:12" x14ac:dyDescent="0.2">
      <c r="B27" s="48">
        <v>23</v>
      </c>
      <c r="C27" s="74" t="s">
        <v>61</v>
      </c>
      <c r="D27" s="50">
        <v>0</v>
      </c>
      <c r="E27" s="50">
        <v>0</v>
      </c>
      <c r="F27" s="50">
        <v>1.4792387096E-3</v>
      </c>
      <c r="G27" s="50">
        <v>0</v>
      </c>
      <c r="H27" s="50">
        <v>0</v>
      </c>
      <c r="I27" s="59">
        <v>0</v>
      </c>
      <c r="J27" s="51">
        <v>0</v>
      </c>
      <c r="K27" s="51">
        <f t="shared" si="0"/>
        <v>1.4792387096E-3</v>
      </c>
      <c r="L27" s="50">
        <v>3.6908749999000003E-3</v>
      </c>
    </row>
    <row r="28" spans="2:12" x14ac:dyDescent="0.2">
      <c r="B28" s="48">
        <v>24</v>
      </c>
      <c r="C28" s="49" t="s">
        <v>62</v>
      </c>
      <c r="D28" s="50">
        <v>5.5620006161000005E-2</v>
      </c>
      <c r="E28" s="50">
        <v>2.3704340645000002E-3</v>
      </c>
      <c r="F28" s="50">
        <v>1.9499871007345999</v>
      </c>
      <c r="G28" s="50">
        <v>4.9423680354699996E-2</v>
      </c>
      <c r="H28" s="50">
        <v>0</v>
      </c>
      <c r="I28" s="59">
        <v>0.14979999999999999</v>
      </c>
      <c r="J28" s="51">
        <v>0</v>
      </c>
      <c r="K28" s="51">
        <f t="shared" si="0"/>
        <v>2.2072012213147998</v>
      </c>
      <c r="L28" s="50">
        <v>9.7626329019999999E-4</v>
      </c>
    </row>
    <row r="29" spans="2:12" x14ac:dyDescent="0.2">
      <c r="B29" s="48">
        <v>25</v>
      </c>
      <c r="C29" s="52" t="s">
        <v>63</v>
      </c>
      <c r="D29" s="50">
        <v>19.136636173409201</v>
      </c>
      <c r="E29" s="50">
        <v>8.2958970816993034</v>
      </c>
      <c r="F29" s="50">
        <v>141.46104973688946</v>
      </c>
      <c r="G29" s="50">
        <v>13.414816516077908</v>
      </c>
      <c r="H29" s="50">
        <v>0</v>
      </c>
      <c r="I29" s="59">
        <v>3.722342224818648</v>
      </c>
      <c r="J29" s="51">
        <v>0</v>
      </c>
      <c r="K29" s="51">
        <f t="shared" si="0"/>
        <v>186.03074173289451</v>
      </c>
      <c r="L29" s="50">
        <v>2.0036122602697031</v>
      </c>
    </row>
    <row r="30" spans="2:12" x14ac:dyDescent="0.2">
      <c r="B30" s="48">
        <v>26</v>
      </c>
      <c r="C30" s="52" t="s">
        <v>64</v>
      </c>
      <c r="D30" s="50">
        <v>23.399014575181088</v>
      </c>
      <c r="E30" s="50">
        <v>3.3838939815695999</v>
      </c>
      <c r="F30" s="50">
        <v>37.61499102696115</v>
      </c>
      <c r="G30" s="50">
        <v>4.7161911544554993</v>
      </c>
      <c r="H30" s="50">
        <v>0</v>
      </c>
      <c r="I30" s="59">
        <v>0.66599999999999993</v>
      </c>
      <c r="J30" s="51">
        <v>0</v>
      </c>
      <c r="K30" s="51">
        <f t="shared" si="0"/>
        <v>69.780090738167331</v>
      </c>
      <c r="L30" s="50">
        <v>0.54835897560360014</v>
      </c>
    </row>
    <row r="31" spans="2:12" x14ac:dyDescent="0.2">
      <c r="B31" s="48">
        <v>27</v>
      </c>
      <c r="C31" s="52" t="s">
        <v>15</v>
      </c>
      <c r="D31" s="50">
        <v>2.3402600000000003E-4</v>
      </c>
      <c r="E31" s="50">
        <v>0</v>
      </c>
      <c r="F31" s="50">
        <v>2.2525736476406011</v>
      </c>
      <c r="G31" s="50">
        <v>1.8868316870599998E-2</v>
      </c>
      <c r="H31" s="50">
        <v>0</v>
      </c>
      <c r="I31" s="59">
        <v>1.7101999999999999</v>
      </c>
      <c r="J31" s="51">
        <v>0</v>
      </c>
      <c r="K31" s="51">
        <f t="shared" si="0"/>
        <v>3.9818759905112011</v>
      </c>
      <c r="L31" s="50">
        <v>6.3600728418599997E-2</v>
      </c>
    </row>
    <row r="32" spans="2:12" x14ac:dyDescent="0.2">
      <c r="B32" s="48">
        <v>28</v>
      </c>
      <c r="C32" s="52" t="s">
        <v>65</v>
      </c>
      <c r="D32" s="50">
        <v>5.3447559225500006E-2</v>
      </c>
      <c r="E32" s="50">
        <v>7.3596600322499997E-2</v>
      </c>
      <c r="F32" s="50">
        <v>1.2395989031851997</v>
      </c>
      <c r="G32" s="50">
        <v>6.7234893579700014E-2</v>
      </c>
      <c r="H32" s="50">
        <v>0</v>
      </c>
      <c r="I32" s="59">
        <v>0</v>
      </c>
      <c r="J32" s="51">
        <v>0</v>
      </c>
      <c r="K32" s="51">
        <f t="shared" si="0"/>
        <v>1.4338779563128998</v>
      </c>
      <c r="L32" s="50">
        <v>3.8292225902699997E-2</v>
      </c>
    </row>
    <row r="33" spans="2:15" x14ac:dyDescent="0.2">
      <c r="B33" s="48">
        <v>29</v>
      </c>
      <c r="C33" s="52" t="s">
        <v>66</v>
      </c>
      <c r="D33" s="50">
        <v>4.2683098363195988</v>
      </c>
      <c r="E33" s="50">
        <v>3.3856017838326995</v>
      </c>
      <c r="F33" s="50">
        <v>34.673177361906845</v>
      </c>
      <c r="G33" s="50">
        <v>2.1749445146382618</v>
      </c>
      <c r="H33" s="50">
        <v>0</v>
      </c>
      <c r="I33" s="59">
        <v>0.33310000000000001</v>
      </c>
      <c r="J33" s="51">
        <v>0</v>
      </c>
      <c r="K33" s="51">
        <f t="shared" si="0"/>
        <v>44.835133496697409</v>
      </c>
      <c r="L33" s="50">
        <v>0.93566732337760017</v>
      </c>
    </row>
    <row r="34" spans="2:15" x14ac:dyDescent="0.2">
      <c r="B34" s="48">
        <v>30</v>
      </c>
      <c r="C34" s="52" t="s">
        <v>67</v>
      </c>
      <c r="D34" s="50">
        <v>6.2215923643139943</v>
      </c>
      <c r="E34" s="50">
        <v>5.4465336157986011</v>
      </c>
      <c r="F34" s="50">
        <v>58.882571221829231</v>
      </c>
      <c r="G34" s="50">
        <v>5.148769253707993</v>
      </c>
      <c r="H34" s="50">
        <v>0</v>
      </c>
      <c r="I34" s="59">
        <v>1.4811000000000001</v>
      </c>
      <c r="J34" s="51">
        <v>0</v>
      </c>
      <c r="K34" s="51">
        <f t="shared" si="0"/>
        <v>77.180566455649824</v>
      </c>
      <c r="L34" s="50">
        <v>1.2221085729537</v>
      </c>
    </row>
    <row r="35" spans="2:15" x14ac:dyDescent="0.2">
      <c r="B35" s="48">
        <v>31</v>
      </c>
      <c r="C35" s="49" t="s">
        <v>68</v>
      </c>
      <c r="D35" s="50">
        <v>1.0335706450000001E-4</v>
      </c>
      <c r="E35" s="50">
        <v>0.46183719090309999</v>
      </c>
      <c r="F35" s="50">
        <v>1.7097259943783005</v>
      </c>
      <c r="G35" s="50">
        <v>0.14207799525730003</v>
      </c>
      <c r="H35" s="50">
        <v>0</v>
      </c>
      <c r="I35" s="59">
        <v>0</v>
      </c>
      <c r="J35" s="51">
        <v>0</v>
      </c>
      <c r="K35" s="51">
        <f t="shared" si="0"/>
        <v>2.3137445376032009</v>
      </c>
      <c r="L35" s="50">
        <v>7.5801253128500015E-2</v>
      </c>
    </row>
    <row r="36" spans="2:15" x14ac:dyDescent="0.2">
      <c r="B36" s="48">
        <v>32</v>
      </c>
      <c r="C36" s="52" t="s">
        <v>69</v>
      </c>
      <c r="D36" s="50">
        <v>57.061880162630395</v>
      </c>
      <c r="E36" s="50">
        <v>28.451321306537306</v>
      </c>
      <c r="F36" s="50">
        <v>93.846974010236195</v>
      </c>
      <c r="G36" s="50">
        <v>11.088244971265949</v>
      </c>
      <c r="H36" s="50">
        <v>0</v>
      </c>
      <c r="I36" s="59">
        <v>2.6451660102017107</v>
      </c>
      <c r="J36" s="51">
        <v>0</v>
      </c>
      <c r="K36" s="51">
        <f t="shared" si="0"/>
        <v>193.09358646087153</v>
      </c>
      <c r="L36" s="50">
        <v>3.1288862998874958</v>
      </c>
    </row>
    <row r="37" spans="2:15" x14ac:dyDescent="0.2">
      <c r="B37" s="48">
        <v>33</v>
      </c>
      <c r="C37" s="52" t="s">
        <v>113</v>
      </c>
      <c r="D37" s="50">
        <v>47.421542343190097</v>
      </c>
      <c r="E37" s="50">
        <v>14.423125542230787</v>
      </c>
      <c r="F37" s="50">
        <v>122.7897552073362</v>
      </c>
      <c r="G37" s="50">
        <v>8.2728481031486787</v>
      </c>
      <c r="H37" s="50">
        <v>0</v>
      </c>
      <c r="I37" s="59">
        <v>0.9395</v>
      </c>
      <c r="J37" s="51">
        <v>0</v>
      </c>
      <c r="K37" s="51">
        <f t="shared" si="0"/>
        <v>193.84677119590577</v>
      </c>
      <c r="L37" s="50">
        <v>2.6222054627432985</v>
      </c>
    </row>
    <row r="38" spans="2:15" x14ac:dyDescent="0.2">
      <c r="B38" s="48">
        <v>34</v>
      </c>
      <c r="C38" s="52" t="s">
        <v>70</v>
      </c>
      <c r="D38" s="50">
        <v>0.23320100097053426</v>
      </c>
      <c r="E38" s="50">
        <v>0.17567942945246667</v>
      </c>
      <c r="F38" s="50">
        <v>7.2440622892945994</v>
      </c>
      <c r="G38" s="50">
        <v>1.0054555620303001</v>
      </c>
      <c r="H38" s="50">
        <v>0</v>
      </c>
      <c r="I38" s="59">
        <v>5.7200000000000001E-2</v>
      </c>
      <c r="J38" s="51">
        <v>0</v>
      </c>
      <c r="K38" s="51">
        <f t="shared" si="0"/>
        <v>8.7155982817478996</v>
      </c>
      <c r="L38" s="50">
        <v>1.23692655803E-2</v>
      </c>
    </row>
    <row r="39" spans="2:15" x14ac:dyDescent="0.2">
      <c r="B39" s="48">
        <v>35</v>
      </c>
      <c r="C39" s="52" t="s">
        <v>71</v>
      </c>
      <c r="D39" s="50">
        <v>29.955521580463994</v>
      </c>
      <c r="E39" s="50">
        <v>22.22255551750003</v>
      </c>
      <c r="F39" s="50">
        <v>203.29220428939973</v>
      </c>
      <c r="G39" s="50">
        <v>18.712877340986566</v>
      </c>
      <c r="H39" s="50">
        <v>0</v>
      </c>
      <c r="I39" s="59">
        <v>1.9452</v>
      </c>
      <c r="J39" s="51">
        <v>0</v>
      </c>
      <c r="K39" s="51">
        <f t="shared" si="0"/>
        <v>276.12835872835029</v>
      </c>
      <c r="L39" s="50">
        <v>1.9398179622825011</v>
      </c>
    </row>
    <row r="40" spans="2:15" x14ac:dyDescent="0.2">
      <c r="B40" s="48">
        <v>36</v>
      </c>
      <c r="C40" s="52" t="s">
        <v>72</v>
      </c>
      <c r="D40" s="50">
        <v>5.3379004185473002</v>
      </c>
      <c r="E40" s="50">
        <v>1.0706621435464003</v>
      </c>
      <c r="F40" s="50">
        <v>12.247272164256291</v>
      </c>
      <c r="G40" s="50">
        <v>1.0054558664794002</v>
      </c>
      <c r="H40" s="50">
        <v>0</v>
      </c>
      <c r="I40" s="59">
        <v>0</v>
      </c>
      <c r="J40" s="51">
        <v>0</v>
      </c>
      <c r="K40" s="51">
        <f t="shared" si="0"/>
        <v>19.661290592829392</v>
      </c>
      <c r="L40" s="50">
        <v>0.34879523334889989</v>
      </c>
    </row>
    <row r="41" spans="2:15" x14ac:dyDescent="0.2">
      <c r="B41" s="48">
        <v>37</v>
      </c>
      <c r="C41" s="52" t="s">
        <v>73</v>
      </c>
      <c r="D41" s="50">
        <v>54.95517560263194</v>
      </c>
      <c r="E41" s="50">
        <v>14.5319074932438</v>
      </c>
      <c r="F41" s="50">
        <v>142.13949175614735</v>
      </c>
      <c r="G41" s="50">
        <v>15.440297966941023</v>
      </c>
      <c r="H41" s="50">
        <v>0</v>
      </c>
      <c r="I41" s="59">
        <v>7.3255762146169374</v>
      </c>
      <c r="J41" s="51">
        <v>0</v>
      </c>
      <c r="K41" s="51">
        <f t="shared" si="0"/>
        <v>234.39244903358104</v>
      </c>
      <c r="L41" s="50">
        <v>3.2607061076135033</v>
      </c>
    </row>
    <row r="42" spans="2:15" s="56" customFormat="1" ht="15" x14ac:dyDescent="0.2">
      <c r="B42" s="47" t="s">
        <v>11</v>
      </c>
      <c r="C42" s="53"/>
      <c r="D42" s="54">
        <f>SUM(D5:D41)</f>
        <v>1007.6281025755801</v>
      </c>
      <c r="E42" s="54">
        <f t="shared" ref="E42:G42" si="1">SUM(E5:E41)</f>
        <v>486.53045611854736</v>
      </c>
      <c r="F42" s="54">
        <f t="shared" si="1"/>
        <v>2501.3658197326013</v>
      </c>
      <c r="G42" s="54">
        <f t="shared" si="1"/>
        <v>213.71989859441462</v>
      </c>
      <c r="H42" s="55">
        <f t="shared" ref="H42:L42" si="2">SUM(H5:H41)</f>
        <v>0</v>
      </c>
      <c r="I42" s="55">
        <f t="shared" si="2"/>
        <v>84.488527582322945</v>
      </c>
      <c r="J42" s="55">
        <f t="shared" si="2"/>
        <v>0</v>
      </c>
      <c r="K42" s="55">
        <f t="shared" si="2"/>
        <v>4293.7328046034654</v>
      </c>
      <c r="L42" s="55">
        <f t="shared" si="2"/>
        <v>39.707004389033003</v>
      </c>
      <c r="M42" s="60"/>
      <c r="O42" s="86"/>
    </row>
    <row r="43" spans="2:15" x14ac:dyDescent="0.2">
      <c r="B43" s="46" t="s">
        <v>89</v>
      </c>
      <c r="I43" s="57"/>
      <c r="K43" s="58"/>
      <c r="L43" s="76"/>
    </row>
    <row r="44" spans="2:15" s="57" customFormat="1" x14ac:dyDescent="0.2"/>
    <row r="45" spans="2:15" s="57" customFormat="1" x14ac:dyDescent="0.2"/>
    <row r="46" spans="2:15" x14ac:dyDescent="0.2">
      <c r="D46" s="58"/>
      <c r="E46" s="58"/>
      <c r="F46" s="58"/>
      <c r="G46" s="58"/>
      <c r="H46" s="58"/>
      <c r="I46" s="58"/>
      <c r="J46" s="58"/>
      <c r="K46" s="58"/>
      <c r="L46" s="58"/>
    </row>
    <row r="47" spans="2:15" s="57" customFormat="1" x14ac:dyDescent="0.2"/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Nishant Ovhal</cp:lastModifiedBy>
  <cp:lastPrinted>2014-03-24T10:58:12Z</cp:lastPrinted>
  <dcterms:created xsi:type="dcterms:W3CDTF">2014-01-06T04:43:23Z</dcterms:created>
  <dcterms:modified xsi:type="dcterms:W3CDTF">2021-09-08T11:39:19Z</dcterms:modified>
</cp:coreProperties>
</file>